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ИнтрастБанк (374)\2021.09.25_А+ППП_РАД\Документы от ПКУ\"/>
    </mc:Choice>
  </mc:AlternateContent>
  <bookViews>
    <workbookView xWindow="0" yWindow="0" windowWidth="13065" windowHeight="8760" tabRatio="764" firstSheet="1" activeTab="1"/>
  </bookViews>
  <sheets>
    <sheet name="Аукцион (как заполнять)" sheetId="1" state="hidden" r:id="rId1"/>
    <sheet name="Лот 32" sheetId="19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9" l="1"/>
  <c r="L17" i="19" l="1"/>
  <c r="L16" i="19" l="1"/>
  <c r="L12" i="19" l="1"/>
  <c r="L11" i="19" l="1"/>
  <c r="L10" i="19"/>
  <c r="L9" i="19" l="1"/>
  <c r="L8" i="19" l="1"/>
  <c r="L19" i="19" s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<sst xmlns="http://schemas.openxmlformats.org/spreadsheetml/2006/main" count="330" uniqueCount="252">
  <si>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</si>
  <si>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</si>
  <si>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</si>
  <si>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</si>
  <si>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</si>
  <si>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</si>
  <si>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</si>
  <si>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</si>
  <si>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</si>
  <si>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</si>
  <si>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</si>
  <si>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</si>
  <si>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</si>
  <si>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</si>
  <si>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</si>
  <si>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</si>
  <si>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</si>
  <si>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</si>
  <si>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</si>
  <si>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</si>
  <si>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</si>
  <si>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</si>
  <si>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</si>
  <si>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</si>
  <si>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</si>
  <si>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</si>
  <si>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</si>
  <si>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</si>
  <si>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</si>
  <si>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</si>
  <si>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</si>
  <si>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</si>
  <si>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</si>
  <si>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</si>
  <si>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</si>
  <si>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</si>
  <si>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</si>
  <si>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</si>
  <si>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</si>
  <si>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</si>
  <si>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</si>
  <si>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</si>
  <si>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</si>
  <si>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</si>
  <si>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</si>
  <si>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</si>
  <si>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</si>
  <si>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</si>
  <si>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</si>
  <si>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</si>
  <si>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</si>
  <si>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</si>
  <si>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</si>
  <si>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</si>
  <si>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</si>
  <si>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</si>
  <si>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</si>
  <si>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</si>
  <si>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</si>
  <si>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</si>
  <si>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</si>
  <si>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</si>
  <si>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</si>
  <si>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</si>
  <si>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</si>
  <si>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</si>
  <si>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</si>
  <si>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</si>
  <si>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</si>
  <si>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</si>
  <si>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</si>
  <si>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</si>
  <si>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</si>
  <si>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</si>
  <si>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</si>
  <si>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</si>
  <si>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</si>
  <si>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</si>
  <si>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</si>
  <si>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</si>
  <si>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</si>
  <si>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</si>
  <si>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</si>
  <si>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</si>
  <si>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</si>
  <si>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</si>
  <si>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</si>
  <si>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</si>
  <si>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</si>
  <si>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</si>
  <si>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</si>
  <si>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</si>
  <si>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</si>
  <si>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</si>
  <si>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</si>
  <si>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</si>
  <si>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</si>
  <si>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</si>
  <si>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</si>
  <si>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</si>
  <si>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</si>
  <si>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</si>
  <si>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</si>
  <si>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</si>
  <si>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</si>
  <si>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</si>
  <si>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</si>
  <si>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</si>
  <si>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</si>
  <si>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</si>
  <si>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</si>
  <si>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</si>
  <si>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</si>
  <si>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</si>
  <si>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</si>
  <si>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</si>
  <si>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</si>
  <si>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</si>
  <si>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</si>
  <si>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</si>
  <si>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</si>
  <si>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</si>
  <si>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</si>
  <si>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</si>
  <si>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</si>
  <si>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</si>
  <si>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</si>
  <si>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</si>
  <si>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</si>
  <si>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</si>
  <si>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</si>
  <si>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</si>
  <si>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</si>
  <si>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</si>
  <si>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</si>
  <si>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</si>
  <si>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</si>
  <si>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</si>
  <si>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</si>
  <si>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</si>
  <si>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</si>
  <si>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</si>
  <si>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</si>
  <si>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</si>
  <si>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</si>
  <si>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</si>
  <si>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</si>
  <si>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</si>
  <si>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</si>
  <si>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</si>
  <si>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</si>
  <si>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</si>
  <si>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</si>
  <si>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</si>
  <si>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</si>
  <si>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</si>
  <si>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</si>
  <si>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</si>
  <si>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</si>
  <si>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</si>
  <si>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</si>
  <si>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</si>
  <si>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</si>
  <si>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</si>
  <si>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</si>
  <si>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</si>
  <si>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</si>
  <si>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</si>
  <si>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</si>
  <si>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</si>
  <si>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</si>
  <si>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</si>
  <si>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</si>
  <si>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</si>
  <si>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</si>
  <si>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</si>
  <si>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</si>
  <si>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</si>
  <si>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</si>
  <si>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</si>
  <si>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</si>
  <si>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</si>
  <si>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</si>
  <si>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</si>
  <si>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</si>
  <si>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</si>
  <si>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</si>
  <si>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</si>
  <si>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</si>
  <si>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</si>
  <si>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</si>
  <si>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</si>
  <si>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</si>
  <si>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</si>
  <si>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</si>
  <si>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</si>
  <si>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</si>
  <si>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</si>
  <si>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</si>
  <si>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</si>
  <si>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</si>
  <si>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</si>
  <si>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</si>
  <si>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</si>
  <si>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</si>
  <si>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</si>
  <si>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</si>
  <si>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</si>
  <si>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</si>
  <si>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</si>
  <si>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</si>
  <si>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</si>
  <si>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</si>
  <si>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</si>
  <si>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</si>
  <si>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</si>
  <si>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</si>
  <si>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</si>
  <si>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</si>
  <si>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</si>
  <si>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</si>
  <si>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</si>
  <si>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</si>
  <si>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</si>
  <si>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</si>
  <si>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</si>
  <si>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</si>
  <si>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</si>
  <si>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</si>
  <si>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</si>
  <si>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</si>
  <si>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</si>
  <si>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</si>
  <si>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</si>
  <si>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</si>
  <si>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r>
      <t xml:space="preserve">Марков Николай Владимирович, солидарно с Марковой Юлией Анатольевной; КД К-394/13 от 11.06.2013; 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решение Левобережного районного суда г. Воронежа от 13.05.2016 по делу 2-758/2016</t>
    </r>
  </si>
  <si>
    <t>Коровин Евгений Михайлович, солидарно с Коровиной Оксаной Станиславовной; КД КЛ-182/09 от 29.04.2009; решение Центрального районного суда г. Воронежа от 26.10.2011 по делу 2-2897/11</t>
  </si>
  <si>
    <t>Вербицкий Николай Николаевич, солидарно с Вербицкой Ириной Валентиновной ; КД К-426/13 от 06.11.2013; заочное решение Коминтерновского районного суда г. Воронежа от 09.09.2015 по делу 2-4676/15</t>
  </si>
  <si>
    <t xml:space="preserve">Багриновский Федор Леонидович;КД К-4/12 от 01.02.2012; решение Калининского районного суд г. Санкт-Петербурга от 22.10.2015 по делу 2- 8427/2015 </t>
  </si>
  <si>
    <t>Балабаев Сергей Александрович, солидарно с Балабаевой Ольгой Евгеньевной; КД К-448/14 от 21.01.2014; решение Коминтерновского районного судаг. Воронежа от 09.11.2015 по делу 2-4257/15</t>
  </si>
  <si>
    <t>Никитин Илья Иванович, солидарно с Никитиной Мариной Анатольевной,  КД К-453/14 от 06.02.2014; решение Новоусманского районного суда Воронежской обл. от 14.12.2015 по делу 2-1165/15</t>
  </si>
  <si>
    <t>Щетинин Андрей Михайлович, солидарно с Прохоровой Евгенией Александровна; КД К-445/13 от 30.12.2013; решение Советского районного суда г. Воронежа от 12.10.2015 по делу 2-2389/2015</t>
  </si>
  <si>
    <t>Саркисян Юрий Викторович; КД К-446/1 от 14.01.2014; решение Левобережного районного суда г. Воронежа от 10.01.2017 по делу 2-17/2017</t>
  </si>
  <si>
    <t>Глухов Александр Васильевич; КД К-20/12 от 24.12.2012; решение Октябрьского районного суда г. Ижевска от 26.04.2016 по делу 2-2832/2016</t>
  </si>
  <si>
    <t>Светашев Павел Иванович, солидарно с Светашевой Ириной Александровной; КД К-441/13 от 12.12.2013; решение Ленинского районного суда г. Воронежа от 23.10.2015 по делу 2-5945/2015</t>
  </si>
  <si>
    <t xml:space="preserve">Светашева Ирина Александровна, солидарно с Светашевым Павлом Ивановичем; КД К-408/13 от 12.08.2013; решение Ленинского районного суда г. Воронежа от 23.10.2015 по делу 2-5919/2015,определение Ленинского районного суда г. Воронежа от 07.08.2017 по делу 2-5919/15 </t>
  </si>
  <si>
    <t>Джуан Фатхи Эль-Хади; КД К-65/12 от 02.11.2012; решение Пушкинского районного суда г. Санкт-Петербурга от 02.07.2015 по делу 2-1980/2015</t>
  </si>
  <si>
    <t xml:space="preserve">Смирнова Ольга Николаевна; КД К-57/11 от 28.09.2011; решение Василеостровского районного суда г. Санкт-Петербурга от 08.11.2012 по делу 2-3457/12 </t>
  </si>
  <si>
    <t>Права требования к 13 физическим лицам</t>
  </si>
  <si>
    <t>Расшифровка сборного лота 32</t>
  </si>
  <si>
    <t xml:space="preserve"> Лот 32</t>
  </si>
  <si>
    <t xml:space="preserve">Задолженность, в том числе судебная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</si>
</sst>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#,##0.00;\-#,###,##0.0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4" fontId="16" fillId="0" borderId="0" xfId="0" applyNumberFormat="1" applyFont="1"/>
    <xf numFmtId="0" fontId="16" fillId="0" borderId="0" xfId="0" applyFont="1"/>
    <xf numFmtId="0" fontId="16" fillId="0" borderId="0" xfId="0" applyFont="1" applyFill="1"/>
    <xf numFmtId="0" fontId="12" fillId="0" borderId="1" xfId="0" applyFont="1" applyFill="1" applyBorder="1" applyAlignment="1">
      <alignment horizontal="center" vertical="center"/>
    </xf>
    <xf numFmtId="4" fontId="16" fillId="18" borderId="1" xfId="0" applyNumberFormat="1" applyFont="1" applyFill="1" applyBorder="1" applyAlignment="1">
      <alignment horizontal="right" vertical="center"/>
    </xf>
    <xf numFmtId="4" fontId="18" fillId="18" borderId="1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vertical="center" wrapText="1"/>
    </xf>
    <xf numFmtId="165" fontId="16" fillId="18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12" fillId="0" borderId="1" xfId="0" applyFont="1" applyFill="1" applyBorder="1" applyAlignment="1">
      <alignment horizontal="left" vertical="center" wrapText="1" inden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6" fillId="18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8" t="s">
        <v>137</v>
      </c>
      <c r="M2" s="108"/>
      <c r="N2" s="22"/>
      <c r="O2" s="22"/>
    </row>
    <row r="3" spans="1:15" x14ac:dyDescent="0.25">
      <c r="L3" s="108"/>
      <c r="M3" s="108"/>
      <c r="N3" s="22"/>
      <c r="O3" s="22"/>
    </row>
    <row r="5" spans="1:15" x14ac:dyDescent="0.25">
      <c r="B5" s="105" t="s">
        <v>139</v>
      </c>
      <c r="C5" s="105"/>
      <c r="D5" s="106"/>
      <c r="E5" s="106"/>
      <c r="F5" s="21"/>
      <c r="L5"/>
    </row>
    <row r="6" spans="1:15" x14ac:dyDescent="0.25">
      <c r="B6" s="105" t="s">
        <v>138</v>
      </c>
      <c r="C6" s="105"/>
      <c r="D6" s="107"/>
      <c r="E6" s="107"/>
      <c r="F6" s="21"/>
      <c r="L6"/>
    </row>
    <row r="8" spans="1:15" s="1" customFormat="1" x14ac:dyDescent="0.25">
      <c r="A8" s="85"/>
      <c r="B8" s="109" t="s">
        <v>134</v>
      </c>
      <c r="C8" s="109"/>
      <c r="D8" s="109"/>
      <c r="E8" s="109"/>
      <c r="F8" s="109"/>
      <c r="G8" s="109"/>
      <c r="H8" s="109"/>
      <c r="I8" s="109"/>
      <c r="J8" s="109"/>
      <c r="K8" s="109"/>
      <c r="L8" s="110"/>
      <c r="M8" s="110"/>
    </row>
    <row r="9" spans="1:15" ht="15" customHeight="1" x14ac:dyDescent="0.25">
      <c r="B9" s="119" t="s">
        <v>8</v>
      </c>
      <c r="C9" s="120" t="s">
        <v>7</v>
      </c>
      <c r="D9" s="113" t="s">
        <v>131</v>
      </c>
      <c r="E9" s="113" t="s">
        <v>95</v>
      </c>
      <c r="F9" s="119" t="s">
        <v>140</v>
      </c>
      <c r="G9" s="113" t="s">
        <v>143</v>
      </c>
      <c r="H9" s="113" t="s">
        <v>171</v>
      </c>
      <c r="I9" s="119" t="s">
        <v>168</v>
      </c>
      <c r="J9" s="113" t="s">
        <v>144</v>
      </c>
      <c r="K9" s="119" t="s">
        <v>169</v>
      </c>
      <c r="L9" s="120" t="s">
        <v>132</v>
      </c>
      <c r="M9" s="120"/>
      <c r="N9" s="117" t="s">
        <v>136</v>
      </c>
      <c r="O9" s="113" t="s">
        <v>152</v>
      </c>
    </row>
    <row r="10" spans="1:15" ht="72" customHeight="1" x14ac:dyDescent="0.25">
      <c r="B10" s="119"/>
      <c r="C10" s="120"/>
      <c r="D10" s="113"/>
      <c r="E10" s="113"/>
      <c r="F10" s="119"/>
      <c r="G10" s="113"/>
      <c r="H10" s="113"/>
      <c r="I10" s="119"/>
      <c r="J10" s="113"/>
      <c r="K10" s="119"/>
      <c r="L10" s="17" t="s">
        <v>141</v>
      </c>
      <c r="M10" s="17" t="s">
        <v>142</v>
      </c>
      <c r="N10" s="118"/>
      <c r="O10" s="113"/>
    </row>
    <row r="11" spans="1:15" s="18" customFormat="1" x14ac:dyDescent="0.25">
      <c r="A11" s="86"/>
      <c r="B11" s="112" t="s">
        <v>2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2" t="s">
        <v>133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2" t="s">
        <v>1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2" t="s">
        <v>4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2" t="s">
        <v>5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4" t="s">
        <v>3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2" t="s">
        <v>151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2" t="s">
        <v>6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1" t="s">
        <v>0</v>
      </c>
      <c r="C50" s="11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4" t="s">
        <v>167</v>
      </c>
      <c r="C52" s="104"/>
      <c r="D52" s="104"/>
      <c r="E52" s="104"/>
      <c r="F52" s="104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4" t="s">
        <v>170</v>
      </c>
      <c r="C53" s="104"/>
      <c r="D53" s="104"/>
      <c r="E53" s="104"/>
      <c r="F53" s="104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>
      <selection activeCell="O18" sqref="O18"/>
    </sheetView>
  </sheetViews>
  <sheetFormatPr defaultRowHeight="15" x14ac:dyDescent="0.25"/>
  <cols>
    <col min="1" max="1" width="10.28515625" customWidth="1"/>
    <col min="2" max="2" width="9.140625" customWidth="1"/>
    <col min="9" max="9" width="7.85546875" customWidth="1"/>
    <col min="10" max="10" width="6.42578125" hidden="1" customWidth="1"/>
    <col min="11" max="11" width="1" hidden="1" customWidth="1"/>
    <col min="12" max="12" width="14.5703125" style="97" customWidth="1"/>
    <col min="13" max="13" width="9.140625" style="18"/>
  </cols>
  <sheetData>
    <row r="1" spans="1:12" ht="15.75" customHeight="1" x14ac:dyDescent="0.25">
      <c r="K1" s="93"/>
    </row>
    <row r="2" spans="1:12" ht="16.5" x14ac:dyDescent="0.25">
      <c r="A2" s="132" t="s">
        <v>249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2" ht="16.5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2" ht="15" customHeight="1" x14ac:dyDescent="0.25">
      <c r="A4" s="123" t="s">
        <v>250</v>
      </c>
      <c r="B4" s="125" t="s">
        <v>248</v>
      </c>
      <c r="C4" s="126"/>
      <c r="D4" s="126"/>
      <c r="E4" s="126"/>
      <c r="F4" s="126"/>
      <c r="G4" s="126"/>
      <c r="H4" s="126"/>
      <c r="I4" s="126"/>
      <c r="J4" s="126"/>
      <c r="K4" s="127"/>
      <c r="L4" s="131" t="s">
        <v>251</v>
      </c>
    </row>
    <row r="5" spans="1:12" ht="30" customHeight="1" x14ac:dyDescent="0.25">
      <c r="A5" s="124"/>
      <c r="B5" s="128"/>
      <c r="C5" s="129"/>
      <c r="D5" s="129"/>
      <c r="E5" s="129"/>
      <c r="F5" s="129"/>
      <c r="G5" s="129"/>
      <c r="H5" s="129"/>
      <c r="I5" s="129"/>
      <c r="J5" s="129"/>
      <c r="K5" s="130"/>
      <c r="L5" s="131"/>
    </row>
    <row r="6" spans="1:12" ht="69" customHeight="1" x14ac:dyDescent="0.25">
      <c r="A6" s="99">
        <v>1</v>
      </c>
      <c r="B6" s="122" t="s">
        <v>235</v>
      </c>
      <c r="C6" s="122"/>
      <c r="D6" s="122"/>
      <c r="E6" s="122"/>
      <c r="F6" s="122"/>
      <c r="G6" s="122"/>
      <c r="H6" s="122"/>
      <c r="I6" s="122"/>
      <c r="J6" s="122"/>
      <c r="K6" s="122"/>
      <c r="L6" s="100">
        <v>214115.53</v>
      </c>
    </row>
    <row r="7" spans="1:12" ht="46.5" customHeight="1" x14ac:dyDescent="0.25">
      <c r="A7" s="95">
        <v>2</v>
      </c>
      <c r="B7" s="122" t="s">
        <v>236</v>
      </c>
      <c r="C7" s="122"/>
      <c r="D7" s="122"/>
      <c r="E7" s="122"/>
      <c r="F7" s="122"/>
      <c r="G7" s="122"/>
      <c r="H7" s="122"/>
      <c r="I7" s="122"/>
      <c r="J7" s="122"/>
      <c r="K7" s="122"/>
      <c r="L7" s="103">
        <v>9842435.4000000004</v>
      </c>
    </row>
    <row r="8" spans="1:12" ht="45" customHeight="1" x14ac:dyDescent="0.25">
      <c r="A8" s="95">
        <v>3</v>
      </c>
      <c r="B8" s="122" t="s">
        <v>237</v>
      </c>
      <c r="C8" s="122"/>
      <c r="D8" s="122"/>
      <c r="E8" s="122"/>
      <c r="F8" s="122"/>
      <c r="G8" s="122"/>
      <c r="H8" s="122"/>
      <c r="I8" s="122"/>
      <c r="J8" s="122"/>
      <c r="K8" s="122"/>
      <c r="L8" s="100">
        <f>316264.67+1000*2-2000</f>
        <v>316264.67</v>
      </c>
    </row>
    <row r="9" spans="1:12" ht="41.25" customHeight="1" x14ac:dyDescent="0.25">
      <c r="A9" s="95">
        <v>4</v>
      </c>
      <c r="B9" s="122" t="s">
        <v>247</v>
      </c>
      <c r="C9" s="122"/>
      <c r="D9" s="122"/>
      <c r="E9" s="122"/>
      <c r="F9" s="122"/>
      <c r="G9" s="122"/>
      <c r="H9" s="122"/>
      <c r="I9" s="122"/>
      <c r="J9" s="122"/>
      <c r="K9" s="122"/>
      <c r="L9" s="100">
        <f>221454.05+2707.27*2-970.29</f>
        <v>225898.3</v>
      </c>
    </row>
    <row r="10" spans="1:12" ht="39.75" customHeight="1" x14ac:dyDescent="0.25">
      <c r="A10" s="95">
        <v>5</v>
      </c>
      <c r="B10" s="122" t="s">
        <v>238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00">
        <f>809000+182042.89+60000+60000+19755.21-182.81</f>
        <v>1130615.29</v>
      </c>
    </row>
    <row r="11" spans="1:12" s="18" customFormat="1" ht="51" customHeight="1" x14ac:dyDescent="0.25">
      <c r="A11" s="99">
        <v>6</v>
      </c>
      <c r="B11" s="122" t="s">
        <v>239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00">
        <f>664357+62531.16+162001.3+28841.72+2000</f>
        <v>919731.17999999993</v>
      </c>
    </row>
    <row r="12" spans="1:12" ht="48" customHeight="1" x14ac:dyDescent="0.25">
      <c r="A12" s="99">
        <v>7</v>
      </c>
      <c r="B12" s="122" t="s">
        <v>240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00">
        <f>820383.28+8000-2938.05</f>
        <v>825445.23</v>
      </c>
    </row>
    <row r="13" spans="1:12" ht="45" customHeight="1" x14ac:dyDescent="0.25">
      <c r="A13" s="99">
        <v>8</v>
      </c>
      <c r="B13" s="122" t="s">
        <v>241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00">
        <v>352420.34</v>
      </c>
    </row>
    <row r="14" spans="1:12" ht="41.25" customHeight="1" x14ac:dyDescent="0.25">
      <c r="A14" s="95">
        <v>9</v>
      </c>
      <c r="B14" s="122" t="s">
        <v>242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01">
        <v>660111.26</v>
      </c>
    </row>
    <row r="15" spans="1:12" ht="41.25" customHeight="1" x14ac:dyDescent="0.25">
      <c r="A15" s="99">
        <v>10</v>
      </c>
      <c r="B15" s="122" t="s">
        <v>243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01">
        <v>274857.76</v>
      </c>
    </row>
    <row r="16" spans="1:12" ht="64.5" customHeight="1" x14ac:dyDescent="0.25">
      <c r="A16" s="95">
        <v>11</v>
      </c>
      <c r="B16" s="122" t="s">
        <v>244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00">
        <f>61967+93753+738.51+12808.56+2000-35917.77</f>
        <v>135349.30000000002</v>
      </c>
    </row>
    <row r="17" spans="1:12" ht="59.25" customHeight="1" x14ac:dyDescent="0.25">
      <c r="A17" s="95">
        <v>12</v>
      </c>
      <c r="B17" s="122" t="s">
        <v>245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00">
        <f>89510+62505+995.65+13016.92+4952.68+15111.5-30326.32</f>
        <v>155765.43</v>
      </c>
    </row>
    <row r="18" spans="1:12" ht="41.25" customHeight="1" x14ac:dyDescent="0.25">
      <c r="A18" s="95">
        <v>13</v>
      </c>
      <c r="B18" s="122" t="s">
        <v>246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00">
        <f>979620+2000-562500</f>
        <v>419120</v>
      </c>
    </row>
    <row r="19" spans="1:12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96">
        <f>SUM(L6:L18)</f>
        <v>15472129.690000001</v>
      </c>
    </row>
    <row r="20" spans="1:12" ht="30" customHeight="1" x14ac:dyDescent="0.25"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02"/>
    </row>
    <row r="21" spans="1:12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98"/>
    </row>
    <row r="22" spans="1:12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98"/>
    </row>
    <row r="23" spans="1:12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98"/>
    </row>
    <row r="24" spans="1:12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98"/>
    </row>
  </sheetData>
  <mergeCells count="18">
    <mergeCell ref="A2:K2"/>
    <mergeCell ref="B14:K14"/>
    <mergeCell ref="B15:K15"/>
    <mergeCell ref="B16:K16"/>
    <mergeCell ref="B6:K6"/>
    <mergeCell ref="B7:K7"/>
    <mergeCell ref="B8:K8"/>
    <mergeCell ref="B20:K20"/>
    <mergeCell ref="B18:K18"/>
    <mergeCell ref="A4:A5"/>
    <mergeCell ref="B4:K5"/>
    <mergeCell ref="L4:L5"/>
    <mergeCell ref="B17:K17"/>
    <mergeCell ref="B9:K9"/>
    <mergeCell ref="B10:K10"/>
    <mergeCell ref="B11:K11"/>
    <mergeCell ref="B12:K12"/>
    <mergeCell ref="B13:K13"/>
  </mergeCells>
  <pageMargins left="0.25" right="0.25" top="0.75" bottom="0.75" header="0.3" footer="0.3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ColWidth="9.140625"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34" t="s">
        <v>130</v>
      </c>
      <c r="B1" s="134"/>
    </row>
    <row r="3" spans="1:2" ht="15.75" x14ac:dyDescent="0.25">
      <c r="A3" s="136" t="s">
        <v>2</v>
      </c>
      <c r="B3" s="36" t="s">
        <v>103</v>
      </c>
    </row>
    <row r="4" spans="1:2" ht="15.75" x14ac:dyDescent="0.25">
      <c r="A4" s="136"/>
      <c r="B4" s="36" t="s">
        <v>106</v>
      </c>
    </row>
    <row r="5" spans="1:2" ht="15.75" x14ac:dyDescent="0.25">
      <c r="A5" s="136"/>
      <c r="B5" s="36" t="s">
        <v>109</v>
      </c>
    </row>
    <row r="6" spans="1:2" ht="15.75" x14ac:dyDescent="0.25">
      <c r="A6" s="136"/>
      <c r="B6" s="36" t="s">
        <v>111</v>
      </c>
    </row>
    <row r="7" spans="1:2" ht="15.75" x14ac:dyDescent="0.25">
      <c r="A7" s="136"/>
      <c r="B7" s="36" t="s">
        <v>112</v>
      </c>
    </row>
    <row r="8" spans="1:2" ht="15.75" x14ac:dyDescent="0.25">
      <c r="A8" s="136"/>
      <c r="B8" s="36" t="s">
        <v>122</v>
      </c>
    </row>
    <row r="9" spans="1:2" ht="15.75" x14ac:dyDescent="0.25">
      <c r="A9" s="137" t="s">
        <v>133</v>
      </c>
      <c r="B9" s="37" t="s">
        <v>99</v>
      </c>
    </row>
    <row r="10" spans="1:2" ht="15.75" x14ac:dyDescent="0.25">
      <c r="A10" s="137"/>
      <c r="B10" s="37" t="s">
        <v>101</v>
      </c>
    </row>
    <row r="11" spans="1:2" ht="15.75" x14ac:dyDescent="0.25">
      <c r="A11" s="137"/>
      <c r="B11" s="37" t="s">
        <v>104</v>
      </c>
    </row>
    <row r="12" spans="1:2" ht="15.75" x14ac:dyDescent="0.25">
      <c r="A12" s="137"/>
      <c r="B12" s="37" t="s">
        <v>116</v>
      </c>
    </row>
    <row r="13" spans="1:2" ht="15.75" x14ac:dyDescent="0.25">
      <c r="A13" s="138" t="s">
        <v>1</v>
      </c>
      <c r="B13" s="38" t="s">
        <v>107</v>
      </c>
    </row>
    <row r="14" spans="1:2" ht="15.75" x14ac:dyDescent="0.25">
      <c r="A14" s="138"/>
      <c r="B14" s="38" t="s">
        <v>108</v>
      </c>
    </row>
    <row r="15" spans="1:2" ht="15.75" x14ac:dyDescent="0.25">
      <c r="A15" s="138"/>
      <c r="B15" s="38" t="s">
        <v>118</v>
      </c>
    </row>
    <row r="16" spans="1:2" ht="15.75" x14ac:dyDescent="0.25">
      <c r="A16" s="138"/>
      <c r="B16" s="38" t="s">
        <v>125</v>
      </c>
    </row>
    <row r="17" spans="1:2" ht="15.75" x14ac:dyDescent="0.25">
      <c r="A17" s="138"/>
      <c r="B17" s="38" t="s">
        <v>129</v>
      </c>
    </row>
    <row r="18" spans="1:2" ht="15.75" x14ac:dyDescent="0.25">
      <c r="A18" s="139" t="s">
        <v>4</v>
      </c>
      <c r="B18" s="39" t="s">
        <v>98</v>
      </c>
    </row>
    <row r="19" spans="1:2" ht="15.75" x14ac:dyDescent="0.25">
      <c r="A19" s="139"/>
      <c r="B19" s="39" t="s">
        <v>102</v>
      </c>
    </row>
    <row r="20" spans="1:2" ht="15.75" x14ac:dyDescent="0.25">
      <c r="A20" s="139"/>
      <c r="B20" s="39" t="s">
        <v>113</v>
      </c>
    </row>
    <row r="21" spans="1:2" ht="15.75" x14ac:dyDescent="0.25">
      <c r="A21" s="139"/>
      <c r="B21" s="39" t="s">
        <v>117</v>
      </c>
    </row>
    <row r="22" spans="1:2" ht="15.75" x14ac:dyDescent="0.25">
      <c r="A22" s="139"/>
      <c r="B22" s="39" t="s">
        <v>121</v>
      </c>
    </row>
    <row r="23" spans="1:2" ht="15.75" x14ac:dyDescent="0.25">
      <c r="A23" s="139"/>
      <c r="B23" s="39" t="s">
        <v>123</v>
      </c>
    </row>
    <row r="24" spans="1:2" ht="15.75" customHeight="1" x14ac:dyDescent="0.25">
      <c r="A24" s="139"/>
      <c r="B24" s="39" t="s">
        <v>126</v>
      </c>
    </row>
    <row r="25" spans="1:2" ht="15.75" customHeight="1" x14ac:dyDescent="0.25">
      <c r="A25" s="139"/>
      <c r="B25" s="39" t="s">
        <v>127</v>
      </c>
    </row>
    <row r="26" spans="1:2" ht="15.75" customHeight="1" x14ac:dyDescent="0.25">
      <c r="A26" s="139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40" t="s">
        <v>3</v>
      </c>
      <c r="B28" s="42" t="s">
        <v>97</v>
      </c>
    </row>
    <row r="29" spans="1:2" ht="15.75" customHeight="1" x14ac:dyDescent="0.25">
      <c r="A29" s="140"/>
      <c r="B29" s="42" t="s">
        <v>100</v>
      </c>
    </row>
    <row r="30" spans="1:2" ht="15.75" customHeight="1" x14ac:dyDescent="0.25">
      <c r="A30" s="140"/>
      <c r="B30" s="42" t="s">
        <v>105</v>
      </c>
    </row>
    <row r="31" spans="1:2" ht="15.75" customHeight="1" x14ac:dyDescent="0.25">
      <c r="A31" s="140"/>
      <c r="B31" s="42" t="s">
        <v>120</v>
      </c>
    </row>
    <row r="32" spans="1:2" ht="15.75" customHeight="1" x14ac:dyDescent="0.25">
      <c r="A32" s="140"/>
      <c r="B32" s="42" t="s">
        <v>124</v>
      </c>
    </row>
    <row r="33" spans="1:2" ht="15.75" customHeight="1" x14ac:dyDescent="0.25">
      <c r="A33" s="141" t="s">
        <v>151</v>
      </c>
      <c r="B33" s="38" t="s">
        <v>161</v>
      </c>
    </row>
    <row r="34" spans="1:2" ht="15.75" x14ac:dyDescent="0.25">
      <c r="A34" s="141"/>
      <c r="B34" s="38" t="s">
        <v>160</v>
      </c>
    </row>
    <row r="35" spans="1:2" ht="16.5" customHeight="1" x14ac:dyDescent="0.25">
      <c r="A35" s="133" t="s">
        <v>6</v>
      </c>
      <c r="B35" s="43" t="s">
        <v>114</v>
      </c>
    </row>
    <row r="36" spans="1:2" ht="15.75" customHeight="1" x14ac:dyDescent="0.25">
      <c r="A36" s="133"/>
      <c r="B36" s="43" t="s">
        <v>115</v>
      </c>
    </row>
    <row r="37" spans="1:2" ht="15.75" customHeight="1" x14ac:dyDescent="0.25">
      <c r="A37" s="133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35" t="s">
        <v>152</v>
      </c>
      <c r="B41" s="45" t="s">
        <v>164</v>
      </c>
    </row>
    <row r="42" spans="1:2" ht="15.75" x14ac:dyDescent="0.25">
      <c r="A42" s="135"/>
      <c r="B42" s="45" t="s">
        <v>166</v>
      </c>
    </row>
    <row r="43" spans="1:2" ht="15.75" x14ac:dyDescent="0.25">
      <c r="A43" s="135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32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2021-05-27T14:46:28Z</cp:lastPrinted>
  <dcterms:created xsi:type="dcterms:W3CDTF">2015-05-06T12:48:51Z</dcterms:created>
  <dcterms:modified xsi:type="dcterms:W3CDTF">2021-09-16T12:11:53Z</dcterms:modified>
</cp:coreProperties>
</file>