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8960" windowHeight="7470" tabRatio="771" activeTab="11"/>
  </bookViews>
  <sheets>
    <sheet name="Кочетов Осень-2000" sheetId="51" r:id="rId1"/>
    <sheet name="ООО &quot;Эверест" sheetId="8" r:id="rId2"/>
    <sheet name="Ока-Сервис" sheetId="9" r:id="rId3"/>
    <sheet name="Феррум" sheetId="12" r:id="rId4"/>
    <sheet name="ТД Демидовский" sheetId="69" r:id="rId5"/>
    <sheet name="Бруцев" sheetId="19" r:id="rId6"/>
    <sheet name="Горбоносов" sheetId="21" r:id="rId7"/>
    <sheet name="Кхалил" sheetId="48" r:id="rId8"/>
    <sheet name="Чернышов" sheetId="29" r:id="rId9"/>
    <sheet name="ПАК-Антонов" sheetId="72" r:id="rId10"/>
    <sheet name="ТолкачевВитязь" sheetId="56" r:id="rId11"/>
    <sheet name="Низикова" sheetId="54" r:id="rId12"/>
    <sheet name="Лист2" sheetId="71" r:id="rId13"/>
  </sheets>
  <calcPr calcId="124519"/>
</workbook>
</file>

<file path=xl/calcChain.xml><?xml version="1.0" encoding="utf-8"?>
<calcChain xmlns="http://schemas.openxmlformats.org/spreadsheetml/2006/main">
  <c r="E6" i="54"/>
  <c r="E8" i="56"/>
  <c r="D8"/>
  <c r="C8"/>
  <c r="B8"/>
  <c r="J5" i="19"/>
  <c r="D7"/>
  <c r="B7"/>
  <c r="B6" i="54"/>
  <c r="H5" l="1"/>
  <c r="K5"/>
  <c r="J5"/>
  <c r="I5"/>
  <c r="F5"/>
  <c r="L5" l="1"/>
  <c r="I5" i="8" l="1"/>
  <c r="K8" i="72" l="1"/>
  <c r="I14"/>
  <c r="F7" i="48"/>
  <c r="F6"/>
  <c r="F5"/>
  <c r="M7" i="12"/>
  <c r="F5" i="9"/>
  <c r="L6" i="69"/>
  <c r="F19"/>
  <c r="E7" i="29" l="1"/>
  <c r="K5" s="1"/>
  <c r="D7"/>
  <c r="C7"/>
  <c r="I5" s="1"/>
  <c r="B7"/>
  <c r="J5"/>
  <c r="H5"/>
  <c r="L5" s="1"/>
  <c r="F5"/>
  <c r="J6" i="56"/>
  <c r="I7" i="12"/>
  <c r="F18" i="69"/>
  <c r="F17"/>
  <c r="F16"/>
  <c r="F15"/>
  <c r="F14"/>
  <c r="F13"/>
  <c r="F12"/>
  <c r="F11"/>
  <c r="F10"/>
  <c r="F9"/>
  <c r="F8"/>
  <c r="F7"/>
  <c r="F6"/>
  <c r="J6"/>
  <c r="I6"/>
  <c r="H6"/>
  <c r="E10" i="72"/>
  <c r="D10"/>
  <c r="C10"/>
  <c r="B10"/>
  <c r="I8"/>
  <c r="H8"/>
  <c r="F8"/>
  <c r="L8"/>
  <c r="E21" i="69"/>
  <c r="D21"/>
  <c r="C21"/>
  <c r="B21"/>
  <c r="J8" i="12"/>
  <c r="J5" i="8"/>
  <c r="K5" i="51"/>
  <c r="F5"/>
  <c r="I6" i="56"/>
  <c r="H6"/>
  <c r="K6"/>
  <c r="F6"/>
  <c r="J5" i="51"/>
  <c r="I5"/>
  <c r="H5"/>
  <c r="J5" i="48"/>
  <c r="I5"/>
  <c r="H5"/>
  <c r="E8"/>
  <c r="D8"/>
  <c r="C8"/>
  <c r="B8"/>
  <c r="F8"/>
  <c r="K5"/>
  <c r="K5" i="9"/>
  <c r="I5"/>
  <c r="H5"/>
  <c r="K5" i="21"/>
  <c r="J5"/>
  <c r="I5"/>
  <c r="H5"/>
  <c r="E7"/>
  <c r="D7"/>
  <c r="C7"/>
  <c r="F5" i="19"/>
  <c r="E7"/>
  <c r="K5" s="1"/>
  <c r="B7" i="21"/>
  <c r="F5"/>
  <c r="C7" i="19"/>
  <c r="I5" s="1"/>
  <c r="H5"/>
  <c r="L7" i="12"/>
  <c r="L6"/>
  <c r="M6" s="1"/>
  <c r="M8" s="1"/>
  <c r="K6"/>
  <c r="I6"/>
  <c r="F6"/>
  <c r="F5"/>
  <c r="L5"/>
  <c r="I5"/>
  <c r="M5"/>
  <c r="J5" i="9"/>
  <c r="D5"/>
  <c r="K7" i="12"/>
  <c r="F7"/>
  <c r="F5" i="8"/>
  <c r="L5" i="9"/>
  <c r="K5" i="8"/>
  <c r="H5"/>
  <c r="L5" i="21"/>
  <c r="L5" i="48"/>
  <c r="L5" i="8"/>
  <c r="L5" i="51"/>
  <c r="L5" i="19" l="1"/>
  <c r="L6" i="56"/>
</calcChain>
</file>

<file path=xl/sharedStrings.xml><?xml version="1.0" encoding="utf-8"?>
<sst xmlns="http://schemas.openxmlformats.org/spreadsheetml/2006/main" count="219" uniqueCount="62">
  <si>
    <t>по суду:</t>
  </si>
  <si>
    <t>Долг</t>
  </si>
  <si>
    <t>Проценты</t>
  </si>
  <si>
    <t>Пеня</t>
  </si>
  <si>
    <t>ГП</t>
  </si>
  <si>
    <t>ВСЕГО</t>
  </si>
  <si>
    <t>поступило:</t>
  </si>
  <si>
    <t>дата</t>
  </si>
  <si>
    <t>ОСТАТОК:</t>
  </si>
  <si>
    <t>ООО "Ока-сервис" дог.№045/10 КСВ от 27.09.2010</t>
  </si>
  <si>
    <t>ООО "Компания Феррум"</t>
  </si>
  <si>
    <t>3 договора</t>
  </si>
  <si>
    <t>№002/13 К Л от 09.08.2013</t>
  </si>
  <si>
    <t>№006/12 К Л  от 06.12.2012</t>
  </si>
  <si>
    <t xml:space="preserve">№026/13 К КК </t>
  </si>
  <si>
    <t>руб.</t>
  </si>
  <si>
    <t>№09/12 НН ПК от 13.02.2012</t>
  </si>
  <si>
    <t>Бруцев Дмитрий Юрьевич  063/12 ПК от 30.05.2012</t>
  </si>
  <si>
    <t>Горбоносов Д.Н.</t>
  </si>
  <si>
    <t>№276/11 Щ ПК от 27.12.2011</t>
  </si>
  <si>
    <t>принятие на баланс</t>
  </si>
  <si>
    <t>Чернышов А.В.</t>
  </si>
  <si>
    <t>№065/06 К  ПК от 30.10.2006</t>
  </si>
  <si>
    <t>Кхалил Георгес</t>
  </si>
  <si>
    <t>№054 Я ПК от 30.11.2011 и №079/10 Я ПК от 17.11.2010</t>
  </si>
  <si>
    <t>079/10</t>
  </si>
  <si>
    <t>054/11</t>
  </si>
  <si>
    <t>это потому что слишком много списали на %, по суду другая сумма, но они накопили 23.11.2013 и погасили все что было на счетах 47427 и 45912.</t>
  </si>
  <si>
    <t>а надо было на долг</t>
  </si>
  <si>
    <t>№011/11 КСВ от 30.03.2011</t>
  </si>
  <si>
    <t>Антонов Е.В.</t>
  </si>
  <si>
    <t>Пак П.В.</t>
  </si>
  <si>
    <t>ООО "Щекинобумпром"</t>
  </si>
  <si>
    <t>Толкачев Е.А. дог. №301/12 Щ  от 10.08.2012 г.</t>
  </si>
  <si>
    <t>ООО "Витязь"</t>
  </si>
  <si>
    <t xml:space="preserve"> Определение от 14.07.2014</t>
  </si>
  <si>
    <t>Решение  от 26.08.2014</t>
  </si>
  <si>
    <t>Решение от 25.06.2014</t>
  </si>
  <si>
    <t>от принятия 2-х машин</t>
  </si>
  <si>
    <t>ООО Торговый дом "Демидовский"</t>
  </si>
  <si>
    <t>13 договоров</t>
  </si>
  <si>
    <t>Определение от 15.07.2015</t>
  </si>
  <si>
    <t>019/12 К КК</t>
  </si>
  <si>
    <t>027/13 К КК</t>
  </si>
  <si>
    <t>032/13 К КК</t>
  </si>
  <si>
    <t>033/13 К КК</t>
  </si>
  <si>
    <t>034/13 К КК</t>
  </si>
  <si>
    <t>029/12 К КСВ</t>
  </si>
  <si>
    <t>003/11 К Л</t>
  </si>
  <si>
    <t>035/11 К КСВ</t>
  </si>
  <si>
    <t>002/11 К КСВ</t>
  </si>
  <si>
    <t>006/11 К КСВ</t>
  </si>
  <si>
    <t>014/11 К КСВ</t>
  </si>
  <si>
    <t>021/10 К КСВ</t>
  </si>
  <si>
    <t>65/10 НН КСВ</t>
  </si>
  <si>
    <t>мерседес</t>
  </si>
  <si>
    <t>Кочетов В.В.  ООО "Осень-2000"</t>
  </si>
  <si>
    <t>ООО "Эверест" + ИП Агеев ЕВ дог.№002/12 Н КК от 01.06.2012</t>
  </si>
  <si>
    <t>Низикова Татьяна Афанасьевна</t>
  </si>
  <si>
    <t>Определения Арбитражного суда Тульской области от 24.09.2014г. по делу №А68-10784/13</t>
  </si>
  <si>
    <t>Долг (востановленная задолженность)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</si>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</sst>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_ ;[Red]\-#,##0.00&quot; &quot;"/>
    <numFmt numFmtId="166" formatCode="dd/mm/yy;@"/>
    <numFmt numFmtId="167" formatCode="d/m/yyyy;@"/>
  </numFmts>
  <fonts count="2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164" fontId="3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3" borderId="0" xfId="0" applyFill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4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0" xfId="0" applyFill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14" fillId="5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3" borderId="0" xfId="0" applyFont="1" applyFill="1"/>
    <xf numFmtId="4" fontId="0" fillId="0" borderId="0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14" fillId="3" borderId="0" xfId="0" applyFont="1" applyFill="1" applyAlignment="1">
      <alignment horizontal="center"/>
    </xf>
    <xf numFmtId="14" fontId="0" fillId="0" borderId="1" xfId="0" applyNumberFormat="1" applyBorder="1"/>
    <xf numFmtId="4" fontId="0" fillId="0" borderId="1" xfId="0" applyNumberFormat="1" applyBorder="1"/>
    <xf numFmtId="0" fontId="16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5" fillId="0" borderId="1" xfId="0" applyNumberFormat="1" applyFont="1" applyBorder="1"/>
    <xf numFmtId="0" fontId="0" fillId="8" borderId="0" xfId="0" applyFill="1"/>
    <xf numFmtId="4" fontId="17" fillId="0" borderId="0" xfId="0" applyNumberFormat="1" applyFont="1" applyAlignment="1">
      <alignment horizontal="center"/>
    </xf>
    <xf numFmtId="0" fontId="18" fillId="4" borderId="0" xfId="0" applyFont="1" applyFill="1" applyAlignment="1">
      <alignment horizontal="center"/>
    </xf>
    <xf numFmtId="4" fontId="14" fillId="0" borderId="0" xfId="0" applyNumberFormat="1" applyFont="1" applyAlignment="1">
      <alignment horizontal="center"/>
    </xf>
    <xf numFmtId="14" fontId="2" fillId="4" borderId="1" xfId="0" applyNumberFormat="1" applyFont="1" applyFill="1" applyBorder="1"/>
    <xf numFmtId="14" fontId="2" fillId="0" borderId="1" xfId="0" applyNumberFormat="1" applyFont="1" applyBorder="1"/>
    <xf numFmtId="2" fontId="0" fillId="4" borderId="1" xfId="0" applyNumberFormat="1" applyFill="1" applyBorder="1" applyAlignment="1">
      <alignment horizontal="center"/>
    </xf>
    <xf numFmtId="4" fontId="0" fillId="10" borderId="0" xfId="0" applyNumberForma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4" fontId="0" fillId="11" borderId="0" xfId="0" applyNumberFormat="1" applyFill="1" applyBorder="1" applyAlignment="1">
      <alignment horizontal="center"/>
    </xf>
    <xf numFmtId="14" fontId="1" fillId="0" borderId="1" xfId="2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top"/>
    </xf>
    <xf numFmtId="164" fontId="1" fillId="0" borderId="1" xfId="3" applyFont="1" applyFill="1" applyBorder="1"/>
    <xf numFmtId="164" fontId="5" fillId="0" borderId="1" xfId="3" applyFont="1" applyFill="1" applyBorder="1"/>
    <xf numFmtId="165" fontId="6" fillId="0" borderId="1" xfId="0" applyNumberFormat="1" applyFont="1" applyBorder="1" applyAlignment="1" applyProtection="1">
      <alignment horizontal="right" vertical="top"/>
      <protection locked="0"/>
    </xf>
    <xf numFmtId="166" fontId="0" fillId="0" borderId="1" xfId="0" applyNumberFormat="1" applyBorder="1" applyAlignment="1">
      <alignment horizontal="center"/>
    </xf>
    <xf numFmtId="14" fontId="13" fillId="4" borderId="1" xfId="1" applyNumberFormat="1" applyFill="1" applyBorder="1" applyProtection="1"/>
    <xf numFmtId="165" fontId="8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5" fontId="8" fillId="4" borderId="1" xfId="0" applyNumberFormat="1" applyFont="1" applyFill="1" applyBorder="1" applyAlignment="1" applyProtection="1">
      <protection locked="0"/>
    </xf>
    <xf numFmtId="4" fontId="0" fillId="4" borderId="1" xfId="0" applyNumberFormat="1" applyFill="1" applyBorder="1" applyAlignment="1">
      <alignment horizontal="center"/>
    </xf>
    <xf numFmtId="165" fontId="0" fillId="0" borderId="0" xfId="0" applyNumberFormat="1"/>
    <xf numFmtId="4" fontId="14" fillId="4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2" borderId="1" xfId="0" applyNumberFormat="1" applyFill="1" applyBorder="1"/>
    <xf numFmtId="14" fontId="0" fillId="0" borderId="1" xfId="0" applyNumberFormat="1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15" fillId="0" borderId="0" xfId="0" applyFont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4" fontId="0" fillId="0" borderId="1" xfId="0" applyNumberFormat="1" applyFill="1" applyBorder="1"/>
    <xf numFmtId="4" fontId="9" fillId="0" borderId="0" xfId="0" applyNumberFormat="1" applyFont="1"/>
    <xf numFmtId="0" fontId="4" fillId="0" borderId="0" xfId="0" applyFont="1" applyFill="1"/>
    <xf numFmtId="0" fontId="9" fillId="0" borderId="0" xfId="0" applyFont="1"/>
    <xf numFmtId="14" fontId="9" fillId="0" borderId="0" xfId="0" applyNumberFormat="1" applyFont="1"/>
    <xf numFmtId="0" fontId="9" fillId="0" borderId="0" xfId="0" applyFont="1" applyFill="1"/>
    <xf numFmtId="4" fontId="0" fillId="0" borderId="3" xfId="0" applyNumberFormat="1" applyBorder="1" applyAlignment="1">
      <alignment horizontal="center"/>
    </xf>
    <xf numFmtId="14" fontId="9" fillId="0" borderId="0" xfId="0" applyNumberFormat="1" applyFont="1" applyFill="1" applyBorder="1"/>
    <xf numFmtId="14" fontId="9" fillId="0" borderId="1" xfId="0" applyNumberFormat="1" applyFont="1" applyFill="1" applyBorder="1"/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0" fillId="13" borderId="0" xfId="0" applyFill="1"/>
    <xf numFmtId="14" fontId="0" fillId="0" borderId="0" xfId="0" applyNumberFormat="1" applyAlignment="1">
      <alignment horizontal="center"/>
    </xf>
    <xf numFmtId="0" fontId="14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5" borderId="0" xfId="0" applyFill="1"/>
    <xf numFmtId="4" fontId="0" fillId="12" borderId="1" xfId="0" applyNumberFormat="1" applyFill="1" applyBorder="1"/>
    <xf numFmtId="4" fontId="0" fillId="12" borderId="0" xfId="0" applyNumberFormat="1" applyFill="1" applyBorder="1"/>
    <xf numFmtId="4" fontId="14" fillId="0" borderId="0" xfId="0" applyNumberFormat="1" applyFont="1" applyBorder="1" applyAlignment="1">
      <alignment horizontal="center"/>
    </xf>
    <xf numFmtId="4" fontId="15" fillId="0" borderId="0" xfId="0" applyNumberFormat="1" applyFont="1"/>
    <xf numFmtId="4" fontId="15" fillId="0" borderId="1" xfId="0" applyNumberFormat="1" applyFont="1" applyBorder="1" applyAlignment="1">
      <alignment horizontal="center"/>
    </xf>
    <xf numFmtId="0" fontId="20" fillId="3" borderId="0" xfId="0" applyFont="1" applyFill="1"/>
    <xf numFmtId="0" fontId="0" fillId="0" borderId="0" xfId="0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0" fontId="14" fillId="3" borderId="0" xfId="0" applyFont="1" applyFill="1" applyAlignment="1"/>
    <xf numFmtId="0" fontId="0" fillId="0" borderId="0" xfId="0" applyAlignment="1">
      <alignment horizontal="center"/>
    </xf>
    <xf numFmtId="4" fontId="15" fillId="0" borderId="0" xfId="0" applyNumberFormat="1" applyFont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4" fillId="0" borderId="0" xfId="0" applyFont="1" applyFill="1" applyAlignment="1"/>
    <xf numFmtId="0" fontId="0" fillId="0" borderId="0" xfId="0" applyFill="1" applyAlignment="1"/>
    <xf numFmtId="4" fontId="1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0" fillId="14" borderId="1" xfId="0" applyNumberFormat="1" applyFont="1" applyFill="1" applyBorder="1" applyAlignment="1">
      <alignment horizontal="center"/>
    </xf>
    <xf numFmtId="4" fontId="17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5" fillId="0" borderId="0" xfId="0" applyFont="1" applyFill="1" applyBorder="1"/>
    <xf numFmtId="0" fontId="21" fillId="0" borderId="0" xfId="0" applyFont="1" applyFill="1"/>
    <xf numFmtId="49" fontId="0" fillId="0" borderId="0" xfId="0" applyNumberFormat="1" applyFill="1"/>
    <xf numFmtId="4" fontId="0" fillId="0" borderId="0" xfId="0" applyNumberFormat="1" applyFill="1"/>
    <xf numFmtId="14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0" fontId="4" fillId="0" borderId="0" xfId="0" applyFont="1" applyFill="1" applyBorder="1"/>
    <xf numFmtId="4" fontId="9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10" fontId="0" fillId="0" borderId="0" xfId="0" applyNumberFormat="1" applyFill="1" applyBorder="1"/>
    <xf numFmtId="14" fontId="0" fillId="12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3" fillId="0" borderId="0" xfId="0" applyNumberFormat="1" applyFont="1"/>
    <xf numFmtId="0" fontId="18" fillId="0" borderId="0" xfId="0" applyFont="1"/>
    <xf numFmtId="164" fontId="2" fillId="2" borderId="1" xfId="0" applyNumberFormat="1" applyFont="1" applyFill="1" applyBorder="1" applyAlignment="1">
      <alignment horizontal="center"/>
    </xf>
    <xf numFmtId="14" fontId="13" fillId="0" borderId="1" xfId="1" applyNumberFormat="1" applyFill="1" applyBorder="1" applyProtection="1"/>
    <xf numFmtId="0" fontId="0" fillId="0" borderId="1" xfId="0" applyFont="1" applyBorder="1"/>
    <xf numFmtId="0" fontId="12" fillId="4" borderId="0" xfId="0" applyFont="1" applyFill="1" applyAlignment="1"/>
    <xf numFmtId="0" fontId="21" fillId="4" borderId="0" xfId="0" applyFont="1" applyFill="1" applyAlignment="1"/>
    <xf numFmtId="0" fontId="0" fillId="0" borderId="0" xfId="0" applyNumberFormat="1" applyFill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4" fontId="17" fillId="0" borderId="0" xfId="0" applyNumberFormat="1" applyFont="1" applyAlignment="1">
      <alignment horizontal="center"/>
    </xf>
    <xf numFmtId="0" fontId="14" fillId="0" borderId="0" xfId="0" applyFont="1" applyFill="1" applyAlignment="1"/>
    <xf numFmtId="0" fontId="0" fillId="0" borderId="0" xfId="0" applyFill="1" applyAlignment="1"/>
    <xf numFmtId="0" fontId="14" fillId="3" borderId="0" xfId="0" applyFont="1" applyFill="1" applyAlignment="1"/>
  </cellXfs>
  <cellStyles count="4">
    <cellStyle name="Обычный" xfId="0" builtinId="0"/>
    <cellStyle name="Обычный 2" xfId="1"/>
    <cellStyle name="Обычный_Лист1" xfId="2"/>
    <cellStyle name="Финансовый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workbookViewId="0">
      <selection activeCell="F37" sqref="F37"/>
    </sheetView>
  </sheetViews>
  <sheetFormatPr defaultRowHeight="15"/>
  <cols>
    <col min="1" max="1" width="10.140625" style="67" bestFit="1" customWidth="1"/>
    <col min="2" max="2" width="12.7109375" customWidth="1"/>
    <col min="3" max="3" width="11.7109375" customWidth="1"/>
    <col min="4" max="4" width="11.5703125" customWidth="1"/>
    <col min="5" max="5" width="14.42578125" customWidth="1"/>
    <col min="6" max="6" width="18.7109375" customWidth="1"/>
    <col min="8" max="8" width="14.5703125" customWidth="1"/>
    <col min="9" max="9" width="12.28515625" customWidth="1"/>
    <col min="10" max="10" width="13.140625" customWidth="1"/>
    <col min="11" max="11" width="9.85546875" bestFit="1" customWidth="1"/>
    <col min="12" max="12" width="15.140625" customWidth="1"/>
  </cols>
  <sheetData>
    <row r="1" spans="1:16">
      <c r="B1" s="15" t="s">
        <v>56</v>
      </c>
      <c r="C1" s="3"/>
      <c r="D1" t="s">
        <v>29</v>
      </c>
      <c r="F1" s="94" t="s">
        <v>37</v>
      </c>
      <c r="G1" s="94"/>
    </row>
    <row r="2" spans="1:16">
      <c r="B2" s="8"/>
    </row>
    <row r="3" spans="1:16">
      <c r="B3" s="13" t="s">
        <v>0</v>
      </c>
      <c r="C3" s="8"/>
      <c r="D3" s="8"/>
      <c r="E3" s="8"/>
      <c r="F3" s="8"/>
      <c r="H3" s="12" t="s">
        <v>8</v>
      </c>
    </row>
    <row r="4" spans="1:16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6" s="5" customFormat="1">
      <c r="B5" s="7">
        <v>3709405.71</v>
      </c>
      <c r="C5" s="7">
        <v>1636219.9</v>
      </c>
      <c r="D5" s="7">
        <v>884431.91</v>
      </c>
      <c r="E5" s="7">
        <v>2850</v>
      </c>
      <c r="F5" s="7">
        <f>SUM(B5:E5)+E6</f>
        <v>6232907.5199999996</v>
      </c>
      <c r="H5" s="7">
        <f>B5-B8</f>
        <v>3709405.71</v>
      </c>
      <c r="I5" s="7">
        <f>C5</f>
        <v>1636219.9</v>
      </c>
      <c r="J5" s="7">
        <f>D5</f>
        <v>884431.91</v>
      </c>
      <c r="K5" s="7">
        <f>E5+E6</f>
        <v>2850</v>
      </c>
      <c r="L5" s="7">
        <f>H5+I5+J5+K5</f>
        <v>6232907.5199999996</v>
      </c>
    </row>
    <row r="6" spans="1:16">
      <c r="E6" s="4"/>
    </row>
    <row r="7" spans="1:16">
      <c r="A7" s="6" t="s">
        <v>7</v>
      </c>
      <c r="B7" s="14" t="s">
        <v>6</v>
      </c>
      <c r="C7" s="9"/>
      <c r="D7" s="9"/>
      <c r="E7" s="9"/>
      <c r="F7" s="9"/>
    </row>
    <row r="8" spans="1:16">
      <c r="A8" s="10"/>
      <c r="B8" s="21"/>
      <c r="C8" s="21"/>
      <c r="D8" s="21"/>
      <c r="E8" s="21"/>
      <c r="F8" s="21"/>
    </row>
    <row r="9" spans="1:16">
      <c r="A9" s="10"/>
      <c r="B9" s="21"/>
      <c r="C9" s="21"/>
      <c r="D9" s="21"/>
      <c r="E9" s="21"/>
      <c r="F9" s="21"/>
      <c r="H9" s="68"/>
      <c r="I9" s="68"/>
      <c r="J9" s="68"/>
      <c r="K9" s="68"/>
      <c r="L9" s="68"/>
      <c r="M9" s="68"/>
      <c r="N9" s="68"/>
      <c r="O9" s="68"/>
      <c r="P9" s="68"/>
    </row>
    <row r="10" spans="1:16">
      <c r="A10" s="10"/>
      <c r="B10" s="21"/>
      <c r="C10" s="21"/>
      <c r="D10" s="21"/>
      <c r="E10" s="21"/>
      <c r="F10" s="21"/>
      <c r="H10" s="68"/>
      <c r="I10" s="68"/>
      <c r="J10" s="68"/>
      <c r="K10" s="68"/>
      <c r="L10" s="68"/>
      <c r="M10" s="68"/>
      <c r="N10" s="68"/>
      <c r="O10" s="68"/>
      <c r="P10" s="68"/>
    </row>
    <row r="11" spans="1:16">
      <c r="A11" s="10"/>
      <c r="B11" s="21"/>
      <c r="C11" s="21"/>
      <c r="D11" s="21"/>
      <c r="E11" s="21"/>
      <c r="F11" s="21"/>
      <c r="H11" s="68"/>
      <c r="I11" s="68"/>
      <c r="J11" s="68"/>
      <c r="K11" s="68"/>
      <c r="L11" s="68"/>
      <c r="M11" s="68"/>
      <c r="N11" s="68"/>
      <c r="O11" s="68"/>
      <c r="P11" s="68"/>
    </row>
    <row r="12" spans="1:16">
      <c r="A12" s="10"/>
      <c r="B12" s="21"/>
      <c r="C12" s="21"/>
      <c r="D12" s="21"/>
      <c r="E12" s="21"/>
      <c r="F12" s="21"/>
      <c r="H12" s="68"/>
      <c r="I12" s="68"/>
      <c r="J12" s="68"/>
      <c r="K12" s="68"/>
      <c r="L12" s="68"/>
      <c r="M12" s="68"/>
      <c r="N12" s="68"/>
      <c r="O12" s="68"/>
      <c r="P12" s="68"/>
    </row>
    <row r="13" spans="1:16">
      <c r="A13" s="10"/>
      <c r="B13" s="21"/>
      <c r="C13" s="21"/>
      <c r="D13" s="21"/>
      <c r="E13" s="21"/>
      <c r="F13" s="21"/>
      <c r="H13" s="68"/>
      <c r="I13" s="68"/>
      <c r="J13" s="68"/>
      <c r="K13" s="68"/>
      <c r="L13" s="68"/>
      <c r="M13" s="68"/>
      <c r="N13" s="68"/>
      <c r="O13" s="68"/>
      <c r="P13" s="68"/>
    </row>
    <row r="14" spans="1:16">
      <c r="A14" s="10"/>
      <c r="B14" s="21"/>
      <c r="C14" s="21"/>
      <c r="D14" s="21"/>
      <c r="E14" s="21"/>
      <c r="F14" s="21"/>
      <c r="H14" s="68"/>
      <c r="I14" s="68"/>
      <c r="J14" s="68"/>
      <c r="K14" s="68"/>
      <c r="L14" s="68"/>
      <c r="M14" s="68"/>
      <c r="N14" s="68"/>
      <c r="O14" s="68"/>
      <c r="P14" s="68"/>
    </row>
    <row r="15" spans="1:16">
      <c r="A15" s="10"/>
      <c r="B15" s="21"/>
      <c r="C15" s="21"/>
      <c r="D15" s="21"/>
      <c r="E15" s="21"/>
      <c r="F15" s="21"/>
    </row>
    <row r="16" spans="1:16">
      <c r="A16" s="10"/>
      <c r="B16" s="21"/>
      <c r="C16" s="21"/>
      <c r="D16" s="21"/>
      <c r="E16" s="21"/>
      <c r="F16" s="21"/>
    </row>
    <row r="17" spans="2:6">
      <c r="B17" s="4"/>
      <c r="C17" s="4"/>
      <c r="D17" s="4"/>
      <c r="E17" s="4"/>
      <c r="F17" s="4"/>
    </row>
    <row r="18" spans="2:6">
      <c r="B18" s="4"/>
      <c r="C18" s="4"/>
      <c r="D18" s="4"/>
      <c r="E18" s="4"/>
      <c r="F18" s="4"/>
    </row>
    <row r="19" spans="2:6">
      <c r="B19" s="4"/>
      <c r="C19" s="4"/>
      <c r="D19" s="4"/>
      <c r="E19" s="4"/>
      <c r="F19" s="4"/>
    </row>
    <row r="20" spans="2:6">
      <c r="B20" s="4"/>
      <c r="C20" s="4"/>
      <c r="D20" s="4"/>
      <c r="E20" s="4"/>
      <c r="F20" s="4"/>
    </row>
    <row r="21" spans="2:6">
      <c r="B21" s="4"/>
      <c r="C21" s="4"/>
      <c r="D21" s="4"/>
      <c r="E21" s="4"/>
      <c r="F21" s="4"/>
    </row>
    <row r="22" spans="2:6">
      <c r="B22" s="4"/>
      <c r="C22" s="4"/>
      <c r="D22" s="4"/>
      <c r="E22" s="4"/>
      <c r="F22" s="4"/>
    </row>
    <row r="23" spans="2:6">
      <c r="B23" s="4"/>
      <c r="C23" s="4"/>
      <c r="D23" s="4"/>
      <c r="E23" s="4"/>
      <c r="F23" s="4"/>
    </row>
    <row r="24" spans="2:6">
      <c r="B24" s="4"/>
      <c r="C24" s="4"/>
      <c r="D24" s="4"/>
      <c r="E24" s="4"/>
      <c r="F24" s="4"/>
    </row>
    <row r="25" spans="2:6">
      <c r="B25" s="4"/>
      <c r="C25" s="4"/>
      <c r="D25" s="4"/>
      <c r="E25" s="4"/>
      <c r="F25" s="4"/>
    </row>
    <row r="26" spans="2:6">
      <c r="B26" s="4"/>
      <c r="C26" s="4"/>
      <c r="D26" s="4"/>
      <c r="E26" s="4"/>
      <c r="F26" s="4"/>
    </row>
    <row r="27" spans="2:6">
      <c r="B27" s="4"/>
      <c r="C27" s="4"/>
      <c r="D27" s="4"/>
      <c r="E27" s="4"/>
      <c r="F27" s="4"/>
    </row>
    <row r="28" spans="2:6">
      <c r="B28" s="4"/>
      <c r="C28" s="4"/>
      <c r="D28" s="4"/>
      <c r="E28" s="4"/>
      <c r="F28" s="4"/>
    </row>
    <row r="29" spans="2:6">
      <c r="B29" s="4"/>
      <c r="C29" s="4"/>
      <c r="D29" s="4"/>
      <c r="E29" s="4"/>
      <c r="F29" s="4"/>
    </row>
    <row r="30" spans="2:6">
      <c r="B30" s="4"/>
      <c r="C30" s="4"/>
      <c r="D30" s="4"/>
      <c r="E30" s="4"/>
      <c r="F30" s="4"/>
    </row>
    <row r="31" spans="2:6">
      <c r="B31" s="4"/>
      <c r="C31" s="4"/>
      <c r="D31" s="4"/>
      <c r="E31" s="4"/>
      <c r="F31" s="4"/>
    </row>
    <row r="32" spans="2:6">
      <c r="B32" s="4"/>
      <c r="C32" s="4"/>
      <c r="D32" s="4"/>
      <c r="E32" s="4"/>
      <c r="F32" s="4"/>
    </row>
    <row r="33" spans="2:6">
      <c r="B33" s="4"/>
      <c r="C33" s="4"/>
      <c r="D33" s="4"/>
      <c r="E33" s="4"/>
      <c r="F33" s="4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  <row r="36" spans="2:6">
      <c r="B36" s="4"/>
      <c r="C36" s="4"/>
      <c r="D36" s="4"/>
      <c r="E36" s="4"/>
      <c r="F36" s="4"/>
    </row>
    <row r="37" spans="2:6">
      <c r="B37" s="4"/>
      <c r="C37" s="4"/>
      <c r="D37" s="4"/>
      <c r="E37" s="4"/>
      <c r="F37" s="4"/>
    </row>
    <row r="38" spans="2:6">
      <c r="B38" s="4"/>
      <c r="C38" s="4"/>
      <c r="D38" s="4"/>
      <c r="E38" s="4"/>
      <c r="F38" s="4"/>
    </row>
    <row r="39" spans="2:6">
      <c r="B39" s="4"/>
      <c r="C39" s="4"/>
      <c r="D39" s="4"/>
      <c r="E39" s="4"/>
      <c r="F39" s="4"/>
    </row>
    <row r="40" spans="2:6">
      <c r="B40" s="4"/>
      <c r="C40" s="4"/>
      <c r="D40" s="4"/>
      <c r="E40" s="4"/>
      <c r="F40" s="4"/>
    </row>
    <row r="41" spans="2:6">
      <c r="B41" s="4"/>
      <c r="C41" s="4"/>
      <c r="D41" s="4"/>
      <c r="E41" s="4"/>
      <c r="F41" s="4"/>
    </row>
    <row r="42" spans="2:6">
      <c r="B42" s="4"/>
      <c r="C42" s="4"/>
      <c r="D42" s="4"/>
      <c r="E42" s="4"/>
      <c r="F42" s="4"/>
    </row>
    <row r="43" spans="2:6">
      <c r="B43" s="4"/>
      <c r="C43" s="4"/>
      <c r="D43" s="4"/>
      <c r="E43" s="4"/>
      <c r="F43" s="4"/>
    </row>
    <row r="44" spans="2:6">
      <c r="B44" s="4"/>
      <c r="C44" s="4"/>
      <c r="D44" s="4"/>
      <c r="E44" s="4"/>
      <c r="F44" s="4"/>
    </row>
    <row r="45" spans="2:6">
      <c r="B45" s="4"/>
      <c r="C45" s="4"/>
      <c r="D45" s="4"/>
      <c r="E45" s="4"/>
      <c r="F45" s="4"/>
    </row>
    <row r="46" spans="2:6">
      <c r="B46" s="4"/>
      <c r="C46" s="4"/>
      <c r="D46" s="4"/>
      <c r="E46" s="4"/>
      <c r="F46" s="4"/>
    </row>
    <row r="47" spans="2:6">
      <c r="B47" s="4"/>
      <c r="C47" s="4"/>
      <c r="D47" s="4"/>
      <c r="E47" s="4"/>
      <c r="F47" s="4"/>
    </row>
    <row r="48" spans="2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</sheetData>
  <pageMargins left="0" right="0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3"/>
  <sheetViews>
    <sheetView topLeftCell="A7" workbookViewId="0">
      <selection activeCell="H16" sqref="H16"/>
    </sheetView>
  </sheetViews>
  <sheetFormatPr defaultRowHeight="15"/>
  <cols>
    <col min="1" max="1" width="14.28515625" style="104" customWidth="1"/>
    <col min="2" max="2" width="13.140625" style="104" customWidth="1"/>
    <col min="3" max="3" width="11.7109375" style="104" customWidth="1"/>
    <col min="4" max="4" width="18.7109375" customWidth="1"/>
    <col min="5" max="5" width="11.7109375" style="104" customWidth="1"/>
    <col min="6" max="6" width="12.7109375" customWidth="1"/>
    <col min="7" max="7" width="3.28515625" customWidth="1"/>
    <col min="8" max="8" width="12.7109375" customWidth="1"/>
    <col min="9" max="9" width="12" customWidth="1"/>
    <col min="10" max="10" width="13.140625" customWidth="1"/>
    <col min="11" max="11" width="9.85546875" bestFit="1" customWidth="1"/>
    <col min="12" max="12" width="15.140625" customWidth="1"/>
  </cols>
  <sheetData>
    <row r="1" spans="1:14">
      <c r="B1" s="145"/>
      <c r="C1" s="146"/>
      <c r="D1" s="146"/>
      <c r="F1" s="88" t="s">
        <v>32</v>
      </c>
      <c r="G1" s="88"/>
      <c r="H1" s="88"/>
    </row>
    <row r="2" spans="1:14">
      <c r="B2" s="107"/>
      <c r="C2" s="108"/>
      <c r="D2" s="108"/>
      <c r="F2" s="88" t="s">
        <v>35</v>
      </c>
      <c r="G2" s="88"/>
      <c r="H2" s="88"/>
    </row>
    <row r="3" spans="1:14">
      <c r="B3" s="103" t="s">
        <v>30</v>
      </c>
      <c r="F3" s="2"/>
    </row>
    <row r="4" spans="1:14">
      <c r="B4" s="103" t="s">
        <v>31</v>
      </c>
    </row>
    <row r="5" spans="1:14">
      <c r="B5" s="17"/>
    </row>
    <row r="6" spans="1:14">
      <c r="B6" s="13" t="s">
        <v>0</v>
      </c>
      <c r="C6" s="17"/>
      <c r="D6" s="8"/>
      <c r="E6" s="17"/>
      <c r="F6" s="8"/>
      <c r="H6" s="12" t="s">
        <v>8</v>
      </c>
    </row>
    <row r="7" spans="1:14" s="2" customFormat="1"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H7" s="6" t="s">
        <v>1</v>
      </c>
      <c r="I7" s="6" t="s">
        <v>2</v>
      </c>
      <c r="J7" s="6" t="s">
        <v>3</v>
      </c>
      <c r="K7" s="6" t="s">
        <v>4</v>
      </c>
      <c r="L7" s="6" t="s">
        <v>5</v>
      </c>
    </row>
    <row r="8" spans="1:14" s="5" customFormat="1">
      <c r="B8" s="7">
        <v>6294321.7999999998</v>
      </c>
      <c r="C8" s="7">
        <v>1027835.98</v>
      </c>
      <c r="D8" s="99">
        <v>170426.33</v>
      </c>
      <c r="E8" s="7">
        <v>6880</v>
      </c>
      <c r="F8" s="7">
        <f>B8+C8+D8+E8+E9</f>
        <v>7499464.1099999994</v>
      </c>
      <c r="H8" s="7">
        <f>B8-B10</f>
        <v>3468173.31</v>
      </c>
      <c r="I8" s="7">
        <f>C8-C10</f>
        <v>715515.36999999988</v>
      </c>
      <c r="J8" s="7">
        <v>0</v>
      </c>
      <c r="K8" s="7">
        <f>E8-E10</f>
        <v>6520.65</v>
      </c>
      <c r="L8" s="7">
        <f>SUM(H8:K8)</f>
        <v>4190209.3299999996</v>
      </c>
    </row>
    <row r="9" spans="1:14">
      <c r="B9" s="5"/>
      <c r="C9" s="5"/>
      <c r="D9" s="109"/>
    </row>
    <row r="10" spans="1:14">
      <c r="B10" s="5">
        <f>SUM(B12:B42)</f>
        <v>2826148.4899999998</v>
      </c>
      <c r="C10" s="5">
        <f>SUM(C12:C42)</f>
        <v>312320.61000000004</v>
      </c>
      <c r="D10" s="105">
        <f>SUM(D12:D42)</f>
        <v>351268.98</v>
      </c>
      <c r="E10" s="5">
        <f>SUM(E12:E42)</f>
        <v>359.35</v>
      </c>
    </row>
    <row r="11" spans="1:14">
      <c r="A11" s="6" t="s">
        <v>7</v>
      </c>
      <c r="B11" s="14" t="s">
        <v>6</v>
      </c>
      <c r="C11" s="18"/>
      <c r="D11" s="9"/>
      <c r="E11" s="18"/>
      <c r="F11" s="75"/>
    </row>
    <row r="12" spans="1:14">
      <c r="A12" s="20">
        <v>42310</v>
      </c>
      <c r="B12" s="79"/>
      <c r="C12" s="21">
        <v>3440</v>
      </c>
      <c r="D12" s="80"/>
      <c r="E12" s="82"/>
      <c r="F12" s="75"/>
    </row>
    <row r="13" spans="1:14">
      <c r="A13" s="20">
        <v>42457</v>
      </c>
      <c r="B13" s="86"/>
      <c r="C13" s="83"/>
      <c r="D13" s="21">
        <v>30498.66</v>
      </c>
      <c r="E13" s="18"/>
      <c r="F13" s="75"/>
      <c r="H13" s="72"/>
      <c r="I13" s="71"/>
      <c r="J13" s="73"/>
      <c r="K13" s="73"/>
      <c r="L13" s="73"/>
      <c r="M13" s="73"/>
      <c r="N13" s="73"/>
    </row>
    <row r="14" spans="1:14">
      <c r="A14" s="20">
        <v>42779</v>
      </c>
      <c r="C14" s="9">
        <v>35.58</v>
      </c>
      <c r="D14" s="9"/>
      <c r="E14" s="85"/>
      <c r="F14" s="75"/>
      <c r="H14" s="126"/>
      <c r="I14" s="127">
        <f>B10+C10+D8</f>
        <v>3308895.4299999997</v>
      </c>
      <c r="J14" s="127"/>
      <c r="K14" s="77"/>
      <c r="L14" s="128"/>
      <c r="M14" s="73"/>
      <c r="N14" s="73"/>
    </row>
    <row r="15" spans="1:14">
      <c r="A15" s="20">
        <v>42989</v>
      </c>
      <c r="B15" s="21">
        <v>721413.68</v>
      </c>
      <c r="C15" s="21">
        <v>308845.03000000003</v>
      </c>
      <c r="D15" s="81"/>
      <c r="E15" s="85"/>
      <c r="F15" s="75"/>
      <c r="H15" s="127"/>
      <c r="I15" s="127"/>
      <c r="J15" s="127"/>
      <c r="K15" s="127"/>
      <c r="L15" s="127"/>
      <c r="M15" s="73"/>
      <c r="N15" s="73"/>
    </row>
    <row r="16" spans="1:14">
      <c r="A16" s="20">
        <v>43654</v>
      </c>
      <c r="B16" s="85"/>
      <c r="C16" s="84"/>
      <c r="D16" s="21">
        <v>225355.49</v>
      </c>
      <c r="E16" s="18"/>
      <c r="F16" s="75"/>
      <c r="H16" s="128"/>
      <c r="I16" s="128"/>
      <c r="J16" s="128"/>
      <c r="K16" s="128"/>
      <c r="L16" s="128"/>
      <c r="M16" s="73"/>
      <c r="N16" s="73"/>
    </row>
    <row r="17" spans="1:14">
      <c r="A17" s="20">
        <v>43679</v>
      </c>
      <c r="B17" s="21">
        <v>1846618.58</v>
      </c>
      <c r="C17" s="84"/>
      <c r="D17" s="21">
        <v>95414.83</v>
      </c>
      <c r="E17" s="18"/>
      <c r="F17" s="75"/>
      <c r="H17" s="128"/>
      <c r="I17" s="127"/>
      <c r="J17" s="127"/>
      <c r="K17" s="128"/>
      <c r="L17" s="127"/>
      <c r="M17" s="73"/>
      <c r="N17" s="73"/>
    </row>
    <row r="18" spans="1:14">
      <c r="A18" s="20">
        <v>43679</v>
      </c>
      <c r="B18" s="21">
        <v>46884.2</v>
      </c>
      <c r="C18" s="84"/>
      <c r="D18" s="81"/>
      <c r="E18" s="85"/>
      <c r="F18" s="75"/>
      <c r="H18" s="129"/>
      <c r="I18" s="127"/>
      <c r="J18" s="127"/>
      <c r="K18" s="128"/>
      <c r="L18" s="128"/>
      <c r="M18" s="73"/>
      <c r="N18" s="73"/>
    </row>
    <row r="19" spans="1:14">
      <c r="A19" s="20">
        <v>43710</v>
      </c>
      <c r="B19" s="21">
        <v>9939.42</v>
      </c>
      <c r="C19" s="84"/>
      <c r="D19" s="81"/>
      <c r="E19" s="85"/>
      <c r="F19" s="75"/>
      <c r="H19" s="116"/>
      <c r="I19" s="127"/>
      <c r="J19" s="127"/>
      <c r="K19" s="128"/>
      <c r="L19" s="128"/>
      <c r="M19" s="73"/>
      <c r="N19" s="73"/>
    </row>
    <row r="20" spans="1:14">
      <c r="A20" s="20">
        <v>43796</v>
      </c>
      <c r="B20" s="21">
        <v>68918.38</v>
      </c>
      <c r="C20" s="84"/>
      <c r="D20" s="81"/>
      <c r="E20" s="85"/>
      <c r="F20" s="75"/>
      <c r="H20" s="130"/>
      <c r="I20" s="130"/>
      <c r="J20" s="116"/>
      <c r="K20" s="116"/>
      <c r="L20" s="116"/>
    </row>
    <row r="21" spans="1:14">
      <c r="A21" s="20">
        <v>43823</v>
      </c>
      <c r="B21" s="21">
        <v>6255.84</v>
      </c>
      <c r="C21" s="84"/>
      <c r="D21" s="81"/>
      <c r="E21" s="85"/>
      <c r="F21" s="75"/>
      <c r="H21" s="116"/>
      <c r="I21" s="130"/>
      <c r="J21" s="116"/>
      <c r="K21" s="116"/>
      <c r="L21" s="116"/>
    </row>
    <row r="22" spans="1:14">
      <c r="A22" s="20">
        <v>43907</v>
      </c>
      <c r="B22" s="21">
        <v>6255.84</v>
      </c>
      <c r="C22" s="84"/>
      <c r="D22" s="81"/>
      <c r="E22" s="85"/>
      <c r="F22" s="75"/>
      <c r="H22" s="116"/>
      <c r="I22" s="106"/>
      <c r="J22" s="116"/>
      <c r="K22" s="116"/>
      <c r="L22" s="116"/>
    </row>
    <row r="23" spans="1:14">
      <c r="A23" s="20">
        <v>43907</v>
      </c>
      <c r="B23" s="21">
        <v>6255.84</v>
      </c>
      <c r="C23" s="84"/>
      <c r="D23" s="81"/>
      <c r="E23" s="85"/>
      <c r="F23" s="75"/>
      <c r="H23" s="116"/>
      <c r="I23" s="106"/>
      <c r="J23" s="116"/>
      <c r="K23" s="116"/>
      <c r="L23" s="116"/>
    </row>
    <row r="24" spans="1:14">
      <c r="A24" s="20">
        <v>43916</v>
      </c>
      <c r="B24" s="21">
        <v>6255.84</v>
      </c>
      <c r="C24" s="84"/>
      <c r="D24" s="81"/>
      <c r="E24" s="85"/>
      <c r="F24" s="75"/>
    </row>
    <row r="25" spans="1:14">
      <c r="A25" s="20">
        <v>43957</v>
      </c>
      <c r="B25" s="21">
        <v>6255.84</v>
      </c>
      <c r="C25" s="84"/>
      <c r="D25" s="81"/>
      <c r="E25" s="85"/>
      <c r="F25" s="75"/>
    </row>
    <row r="26" spans="1:14">
      <c r="A26" s="20">
        <v>44011</v>
      </c>
      <c r="B26" s="21">
        <v>12511.68</v>
      </c>
      <c r="C26" s="84"/>
      <c r="D26" s="81"/>
      <c r="E26" s="85"/>
      <c r="F26" s="75"/>
    </row>
    <row r="27" spans="1:14">
      <c r="A27" s="20">
        <v>44041</v>
      </c>
      <c r="B27" s="21">
        <v>6255.84</v>
      </c>
      <c r="C27" s="84"/>
      <c r="D27" s="81"/>
      <c r="E27" s="85"/>
      <c r="F27" s="75"/>
    </row>
    <row r="28" spans="1:14">
      <c r="A28" s="20">
        <v>44071</v>
      </c>
      <c r="B28" s="21">
        <v>6326.52</v>
      </c>
      <c r="C28" s="84"/>
      <c r="D28" s="81"/>
      <c r="E28" s="85"/>
      <c r="F28" s="75"/>
    </row>
    <row r="29" spans="1:14">
      <c r="A29" s="20">
        <v>44104</v>
      </c>
      <c r="B29" s="21">
        <v>6326.52</v>
      </c>
      <c r="C29" s="84"/>
      <c r="D29" s="81"/>
      <c r="E29" s="85"/>
      <c r="F29" s="75"/>
    </row>
    <row r="30" spans="1:14">
      <c r="A30" s="20">
        <v>44147</v>
      </c>
      <c r="B30" s="21">
        <v>6326.52</v>
      </c>
      <c r="C30" s="84"/>
      <c r="D30" s="81"/>
      <c r="E30" s="85"/>
      <c r="F30" s="75"/>
    </row>
    <row r="31" spans="1:14">
      <c r="A31" s="20">
        <v>44162</v>
      </c>
      <c r="B31" s="21">
        <v>6326.52</v>
      </c>
      <c r="C31" s="85"/>
      <c r="D31" s="81"/>
      <c r="E31" s="85"/>
      <c r="F31" s="75"/>
    </row>
    <row r="32" spans="1:14">
      <c r="A32" s="20">
        <v>44190</v>
      </c>
      <c r="B32" s="21">
        <v>6326.52</v>
      </c>
      <c r="C32" s="85"/>
      <c r="D32" s="81"/>
      <c r="E32" s="85"/>
      <c r="F32" s="75"/>
    </row>
    <row r="33" spans="1:6">
      <c r="A33" s="20">
        <v>44246</v>
      </c>
      <c r="B33" s="21">
        <v>6326.52</v>
      </c>
      <c r="C33" s="85"/>
      <c r="D33" s="81"/>
      <c r="E33" s="85"/>
      <c r="F33" s="75"/>
    </row>
    <row r="34" spans="1:6">
      <c r="A34" s="20">
        <v>44294</v>
      </c>
      <c r="B34" s="21">
        <v>6326.52</v>
      </c>
      <c r="C34" s="85"/>
      <c r="D34" s="81"/>
      <c r="E34" s="85"/>
      <c r="F34" s="75"/>
    </row>
    <row r="35" spans="1:6">
      <c r="A35" s="20">
        <v>44295</v>
      </c>
      <c r="B35" s="21">
        <v>6326.52</v>
      </c>
      <c r="C35" s="85"/>
      <c r="D35" s="81"/>
      <c r="E35" s="85"/>
      <c r="F35" s="75"/>
    </row>
    <row r="36" spans="1:6">
      <c r="A36" s="78">
        <v>44344</v>
      </c>
      <c r="B36" s="21">
        <v>6326.52</v>
      </c>
      <c r="C36" s="85"/>
      <c r="D36" s="81"/>
      <c r="E36" s="85"/>
      <c r="F36" s="75"/>
    </row>
    <row r="37" spans="1:6">
      <c r="A37" s="78">
        <v>44344</v>
      </c>
      <c r="B37" s="21">
        <v>6326.52</v>
      </c>
      <c r="C37" s="85"/>
      <c r="D37" s="81"/>
      <c r="E37" s="85"/>
      <c r="F37" s="75"/>
    </row>
    <row r="38" spans="1:6">
      <c r="A38" s="78">
        <v>44375</v>
      </c>
      <c r="B38" s="21">
        <v>6326.52</v>
      </c>
      <c r="C38" s="85"/>
      <c r="D38" s="81"/>
      <c r="E38" s="85"/>
      <c r="F38" s="75"/>
    </row>
    <row r="39" spans="1:6">
      <c r="A39" s="78">
        <v>44440</v>
      </c>
      <c r="B39" s="21">
        <v>6326.52</v>
      </c>
      <c r="C39" s="85"/>
      <c r="D39" s="81"/>
      <c r="E39" s="85"/>
      <c r="F39" s="75"/>
    </row>
    <row r="40" spans="1:6">
      <c r="A40" s="78">
        <v>44440</v>
      </c>
      <c r="B40" s="21">
        <v>6409.27</v>
      </c>
      <c r="C40" s="85"/>
      <c r="D40" s="81"/>
      <c r="E40" s="85"/>
      <c r="F40" s="75"/>
    </row>
    <row r="41" spans="1:6">
      <c r="A41" s="78">
        <v>44473</v>
      </c>
      <c r="B41" s="84"/>
      <c r="C41" s="85"/>
      <c r="D41" s="81"/>
      <c r="E41" s="85">
        <v>359.35</v>
      </c>
      <c r="F41" s="75"/>
    </row>
    <row r="42" spans="1:6">
      <c r="A42" s="78"/>
      <c r="B42" s="84"/>
      <c r="C42" s="85"/>
      <c r="D42" s="81"/>
      <c r="E42" s="85"/>
      <c r="F42" s="75"/>
    </row>
    <row r="43" spans="1:6">
      <c r="B43" s="5"/>
      <c r="C43" s="5"/>
      <c r="D43" s="4"/>
      <c r="E43" s="5"/>
      <c r="F43" s="4"/>
    </row>
  </sheetData>
  <mergeCells count="1">
    <mergeCell ref="B1:D1"/>
  </mergeCells>
  <pageMargins left="0" right="0" top="0.74803149606299213" bottom="0.74803149606299213" header="0.31496062992125984" footer="0.31496062992125984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G11" sqref="G11"/>
    </sheetView>
  </sheetViews>
  <sheetFormatPr defaultRowHeight="15"/>
  <cols>
    <col min="1" max="1" width="10.140625" style="69" bestFit="1" customWidth="1"/>
    <col min="2" max="2" width="13.140625" style="69" customWidth="1"/>
    <col min="3" max="3" width="11.7109375" style="69" customWidth="1"/>
    <col min="4" max="4" width="18.7109375" customWidth="1"/>
    <col min="5" max="5" width="10.42578125" style="69" customWidth="1"/>
    <col min="6" max="6" width="13.42578125" customWidth="1"/>
    <col min="8" max="8" width="12.140625" customWidth="1"/>
    <col min="9" max="9" width="12" customWidth="1"/>
    <col min="10" max="10" width="13.140625" customWidth="1"/>
    <col min="11" max="11" width="9.85546875" bestFit="1" customWidth="1"/>
    <col min="12" max="12" width="15.140625" customWidth="1"/>
  </cols>
  <sheetData>
    <row r="1" spans="1:14">
      <c r="B1" s="147" t="s">
        <v>33</v>
      </c>
      <c r="C1" s="143"/>
      <c r="D1" s="143"/>
      <c r="F1" s="88" t="s">
        <v>34</v>
      </c>
      <c r="G1" s="88"/>
    </row>
    <row r="2" spans="1:14">
      <c r="B2" s="75"/>
      <c r="C2"/>
      <c r="E2"/>
      <c r="F2" s="88" t="s">
        <v>36</v>
      </c>
      <c r="G2" s="88"/>
    </row>
    <row r="3" spans="1:14">
      <c r="B3" s="75"/>
      <c r="C3" s="75"/>
      <c r="D3" s="75"/>
      <c r="E3" s="75"/>
      <c r="F3" s="75"/>
    </row>
    <row r="4" spans="1:14">
      <c r="B4" s="13" t="s">
        <v>0</v>
      </c>
      <c r="C4"/>
      <c r="E4"/>
      <c r="H4" s="12" t="s">
        <v>8</v>
      </c>
    </row>
    <row r="5" spans="1:14" s="2" customFormat="1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H5" s="6" t="s">
        <v>1</v>
      </c>
      <c r="I5" s="6" t="s">
        <v>2</v>
      </c>
      <c r="J5" s="6" t="s">
        <v>3</v>
      </c>
      <c r="K5" s="6" t="s">
        <v>4</v>
      </c>
      <c r="L5" s="6" t="s">
        <v>5</v>
      </c>
    </row>
    <row r="6" spans="1:14" s="5" customFormat="1">
      <c r="B6" s="7">
        <v>6593408.0700000003</v>
      </c>
      <c r="C6" s="7">
        <v>452687.17</v>
      </c>
      <c r="D6" s="7">
        <v>1211844.8899999999</v>
      </c>
      <c r="E6" s="7">
        <v>2850</v>
      </c>
      <c r="F6" s="7">
        <f>B6+C6+D6+E6+E7</f>
        <v>8260790.1299999999</v>
      </c>
      <c r="H6" s="7">
        <f>B6-B8</f>
        <v>0</v>
      </c>
      <c r="I6" s="7">
        <f>C6-C8</f>
        <v>0</v>
      </c>
      <c r="J6" s="7">
        <f>D6-D8</f>
        <v>704527.44999999972</v>
      </c>
      <c r="K6" s="7">
        <f>E6-E8+E7</f>
        <v>2850</v>
      </c>
      <c r="L6" s="7">
        <f>SUM(H6:K6)</f>
        <v>707377.44999999972</v>
      </c>
    </row>
    <row r="7" spans="1:14">
      <c r="B7" s="5"/>
      <c r="C7" s="5"/>
      <c r="D7" s="76"/>
    </row>
    <row r="8" spans="1:14">
      <c r="B8" s="5">
        <f>SUM(B10:B28)</f>
        <v>6593408.0699999994</v>
      </c>
      <c r="C8" s="5">
        <f>SUM(C10:C28)</f>
        <v>452687.17</v>
      </c>
      <c r="D8" s="5">
        <f>SUM(D10:D28)</f>
        <v>507317.44000000018</v>
      </c>
      <c r="E8" s="5">
        <f>SUM(E10:E28)</f>
        <v>0</v>
      </c>
    </row>
    <row r="9" spans="1:14">
      <c r="A9" s="6" t="s">
        <v>7</v>
      </c>
      <c r="B9" s="14" t="s">
        <v>6</v>
      </c>
      <c r="C9" s="18"/>
      <c r="D9" s="9"/>
      <c r="E9" s="18"/>
      <c r="F9" s="75"/>
      <c r="G9" s="92"/>
    </row>
    <row r="10" spans="1:14">
      <c r="A10" s="20">
        <v>41699</v>
      </c>
      <c r="B10" s="79"/>
      <c r="C10" s="21">
        <v>75532.69</v>
      </c>
      <c r="D10" s="80"/>
      <c r="E10" s="82"/>
      <c r="F10" s="75"/>
    </row>
    <row r="11" spans="1:14">
      <c r="A11" s="20">
        <v>42773</v>
      </c>
      <c r="B11" s="79"/>
      <c r="C11" s="21">
        <v>2850</v>
      </c>
      <c r="D11" s="80"/>
      <c r="E11" s="82"/>
      <c r="F11" s="75"/>
    </row>
    <row r="12" spans="1:14">
      <c r="A12" s="20">
        <v>43055</v>
      </c>
      <c r="B12" s="86">
        <v>5166568.51</v>
      </c>
      <c r="C12" s="21">
        <v>75884.990000000005</v>
      </c>
      <c r="D12" s="21"/>
      <c r="E12" s="18"/>
      <c r="F12" s="75"/>
      <c r="H12" s="72"/>
      <c r="I12" s="125"/>
      <c r="J12" s="75"/>
      <c r="K12" s="73"/>
      <c r="L12" s="73"/>
      <c r="M12" s="73"/>
      <c r="N12" s="73"/>
    </row>
    <row r="13" spans="1:14">
      <c r="A13" s="89">
        <v>44316</v>
      </c>
      <c r="B13" s="69">
        <v>5796.76</v>
      </c>
      <c r="C13" s="21"/>
      <c r="D13" s="9"/>
      <c r="E13" s="85"/>
      <c r="F13" s="75"/>
      <c r="H13" s="72"/>
      <c r="I13" s="68"/>
      <c r="J13" s="71"/>
      <c r="K13" s="74"/>
      <c r="L13" s="73"/>
      <c r="M13" s="73"/>
      <c r="N13" s="73"/>
    </row>
    <row r="14" spans="1:14">
      <c r="A14" s="20">
        <v>44342</v>
      </c>
      <c r="B14" s="21">
        <v>1421042.8</v>
      </c>
      <c r="C14" s="21">
        <v>298419.49</v>
      </c>
      <c r="D14" s="81">
        <v>424037.71</v>
      </c>
      <c r="E14" s="85"/>
      <c r="F14" s="75"/>
      <c r="H14" s="71"/>
      <c r="I14" s="71"/>
      <c r="J14" s="71"/>
      <c r="K14" s="71"/>
      <c r="L14" s="71"/>
      <c r="M14" s="73"/>
      <c r="N14" s="73"/>
    </row>
    <row r="15" spans="1:14">
      <c r="A15" s="20">
        <v>44351</v>
      </c>
      <c r="B15" s="85"/>
      <c r="C15" s="21"/>
      <c r="D15" s="21">
        <v>5796.76</v>
      </c>
      <c r="E15" s="18"/>
      <c r="F15" s="75"/>
      <c r="H15" s="75"/>
      <c r="I15" s="73"/>
      <c r="J15" s="73"/>
      <c r="K15" s="73"/>
      <c r="L15" s="73"/>
      <c r="M15" s="73"/>
      <c r="N15" s="73"/>
    </row>
    <row r="16" spans="1:14">
      <c r="A16" s="20">
        <v>44376</v>
      </c>
      <c r="B16" s="21"/>
      <c r="C16" s="21"/>
      <c r="D16" s="21">
        <v>5796.76</v>
      </c>
      <c r="E16" s="18"/>
      <c r="F16" s="75"/>
      <c r="H16" s="75"/>
      <c r="I16" s="71"/>
      <c r="J16" s="71"/>
      <c r="K16" s="73"/>
      <c r="L16" s="73"/>
      <c r="M16" s="73"/>
      <c r="N16" s="73"/>
    </row>
    <row r="17" spans="1:14">
      <c r="A17" s="20">
        <v>44414</v>
      </c>
      <c r="B17" s="21"/>
      <c r="C17" s="21"/>
      <c r="D17" s="21">
        <v>5796.76</v>
      </c>
      <c r="E17" s="85"/>
      <c r="F17" s="75"/>
      <c r="H17" s="75"/>
      <c r="I17" s="71"/>
      <c r="J17" s="71"/>
      <c r="K17" s="73"/>
      <c r="L17" s="73"/>
      <c r="M17" s="73"/>
      <c r="N17" s="73"/>
    </row>
    <row r="18" spans="1:14">
      <c r="A18" s="20">
        <v>44435</v>
      </c>
      <c r="B18" s="21"/>
      <c r="C18" s="21"/>
      <c r="D18" s="81">
        <v>5796.76</v>
      </c>
      <c r="E18" s="85"/>
      <c r="F18" s="75"/>
      <c r="H18" s="75"/>
      <c r="I18" s="71"/>
      <c r="J18" s="71"/>
      <c r="K18" s="73"/>
      <c r="L18" s="73"/>
      <c r="M18" s="73"/>
      <c r="N18" s="73"/>
    </row>
    <row r="19" spans="1:14">
      <c r="A19" s="20">
        <v>44468</v>
      </c>
      <c r="B19" s="21"/>
      <c r="C19" s="21"/>
      <c r="D19" s="81">
        <v>5796.76</v>
      </c>
      <c r="E19" s="85"/>
      <c r="F19" s="75"/>
    </row>
    <row r="20" spans="1:14">
      <c r="A20" s="20">
        <v>44496</v>
      </c>
      <c r="B20" s="21"/>
      <c r="C20" s="21"/>
      <c r="D20" s="81">
        <v>5796.76</v>
      </c>
      <c r="E20" s="85"/>
      <c r="F20" s="75"/>
    </row>
    <row r="21" spans="1:14">
      <c r="A21" s="20">
        <v>44525</v>
      </c>
      <c r="B21" s="21"/>
      <c r="C21" s="21"/>
      <c r="D21" s="81">
        <v>5796.76</v>
      </c>
      <c r="E21" s="85"/>
      <c r="F21" s="75"/>
    </row>
    <row r="22" spans="1:14">
      <c r="A22" s="20">
        <v>44560</v>
      </c>
      <c r="B22" s="21"/>
      <c r="C22" s="21"/>
      <c r="D22" s="81">
        <v>5796.76</v>
      </c>
      <c r="E22" s="85"/>
      <c r="F22" s="75"/>
    </row>
    <row r="23" spans="1:14">
      <c r="A23" s="78">
        <v>44580</v>
      </c>
      <c r="B23" s="84"/>
      <c r="C23" s="85"/>
      <c r="D23" s="81">
        <v>5796.76</v>
      </c>
      <c r="E23" s="85"/>
      <c r="F23" s="87"/>
    </row>
    <row r="24" spans="1:14">
      <c r="A24" s="137">
        <v>44616</v>
      </c>
      <c r="B24" s="7"/>
      <c r="C24" s="7"/>
      <c r="D24" s="81">
        <v>5796.76</v>
      </c>
      <c r="E24" s="7"/>
      <c r="F24" s="4"/>
    </row>
    <row r="25" spans="1:14">
      <c r="A25" s="10">
        <v>44669</v>
      </c>
      <c r="B25" s="18"/>
      <c r="C25" s="18"/>
      <c r="D25" s="81">
        <v>5796.76</v>
      </c>
      <c r="E25" s="18"/>
    </row>
    <row r="26" spans="1:14">
      <c r="A26" s="10">
        <v>44704</v>
      </c>
      <c r="B26" s="18"/>
      <c r="C26" s="18"/>
      <c r="D26" s="81">
        <v>6295.28</v>
      </c>
      <c r="E26" s="18"/>
    </row>
    <row r="27" spans="1:14">
      <c r="A27" s="10">
        <v>44732</v>
      </c>
      <c r="B27" s="18"/>
      <c r="C27" s="18"/>
      <c r="D27" s="81">
        <v>6295.28</v>
      </c>
      <c r="E27" s="18"/>
    </row>
    <row r="28" spans="1:14">
      <c r="A28" s="10">
        <v>44740</v>
      </c>
      <c r="B28" s="18"/>
      <c r="C28" s="18"/>
      <c r="D28" s="81">
        <v>6924.81</v>
      </c>
      <c r="E28" s="18"/>
    </row>
  </sheetData>
  <mergeCells count="1">
    <mergeCell ref="B1:D1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69"/>
  <sheetViews>
    <sheetView tabSelected="1" workbookViewId="0">
      <selection activeCell="H36" sqref="H36"/>
    </sheetView>
  </sheetViews>
  <sheetFormatPr defaultRowHeight="15"/>
  <cols>
    <col min="1" max="1" width="10.140625" style="110" bestFit="1" customWidth="1"/>
    <col min="2" max="2" width="37.5703125" bestFit="1" customWidth="1"/>
    <col min="5" max="5" width="10.42578125" bestFit="1" customWidth="1"/>
    <col min="6" max="6" width="11.42578125" bestFit="1" customWidth="1"/>
    <col min="8" max="8" width="37.5703125" bestFit="1" customWidth="1"/>
    <col min="12" max="12" width="11.42578125" bestFit="1" customWidth="1"/>
    <col min="14" max="14" width="10.28515625" customWidth="1"/>
  </cols>
  <sheetData>
    <row r="1" spans="1:14">
      <c r="B1" s="15" t="s">
        <v>58</v>
      </c>
      <c r="C1" s="3"/>
      <c r="D1" s="3"/>
      <c r="G1" s="135" t="s">
        <v>59</v>
      </c>
      <c r="H1" s="135"/>
      <c r="I1" s="135"/>
      <c r="J1" s="135"/>
      <c r="K1" s="135"/>
      <c r="L1" s="135"/>
      <c r="M1" s="135"/>
      <c r="N1" s="135"/>
    </row>
    <row r="2" spans="1:14">
      <c r="B2" s="8"/>
    </row>
    <row r="3" spans="1:14">
      <c r="B3" s="13" t="s">
        <v>0</v>
      </c>
      <c r="C3" s="8"/>
      <c r="D3" s="8"/>
      <c r="E3" s="8"/>
      <c r="F3" s="8"/>
      <c r="H3" s="12" t="s">
        <v>8</v>
      </c>
    </row>
    <row r="4" spans="1:14" s="2" customFormat="1">
      <c r="B4" s="6" t="s">
        <v>60</v>
      </c>
      <c r="C4" s="6"/>
      <c r="D4" s="6"/>
      <c r="E4" s="6" t="s">
        <v>4</v>
      </c>
      <c r="F4" s="6" t="s">
        <v>5</v>
      </c>
      <c r="H4" s="6" t="s">
        <v>60</v>
      </c>
      <c r="I4" s="6"/>
      <c r="J4" s="6"/>
      <c r="K4" s="6" t="s">
        <v>4</v>
      </c>
      <c r="L4" s="6" t="s">
        <v>5</v>
      </c>
    </row>
    <row r="5" spans="1:14" s="2" customFormat="1">
      <c r="A5" s="22"/>
      <c r="B5" s="24">
        <v>2415442.77</v>
      </c>
      <c r="C5" s="24"/>
      <c r="D5" s="24"/>
      <c r="E5" s="136">
        <v>2000</v>
      </c>
      <c r="F5" s="24">
        <f>SUM(B5:E5)</f>
        <v>2417442.77</v>
      </c>
      <c r="H5" s="24">
        <f>B5-B6</f>
        <v>1785547.38</v>
      </c>
      <c r="I5" s="24">
        <f>C5-C6</f>
        <v>0</v>
      </c>
      <c r="J5" s="24">
        <f>D5</f>
        <v>0</v>
      </c>
      <c r="K5" s="24">
        <f>E5-E6</f>
        <v>0</v>
      </c>
      <c r="L5" s="25">
        <f>SUM(H5:K5)</f>
        <v>1785547.38</v>
      </c>
    </row>
    <row r="6" spans="1:14">
      <c r="B6" s="4">
        <f>SUM(B8:B100)</f>
        <v>629895.39000000025</v>
      </c>
      <c r="C6" s="4"/>
      <c r="E6" s="4">
        <f>SUM(E8:E100)</f>
        <v>2000</v>
      </c>
      <c r="L6" s="4"/>
    </row>
    <row r="7" spans="1:14">
      <c r="A7" s="6" t="s">
        <v>7</v>
      </c>
      <c r="B7" s="14" t="s">
        <v>6</v>
      </c>
      <c r="C7" s="9"/>
      <c r="D7" s="9"/>
      <c r="E7" s="9"/>
      <c r="F7" s="9"/>
    </row>
    <row r="8" spans="1:14">
      <c r="A8" s="10">
        <v>42552</v>
      </c>
      <c r="B8" s="7">
        <v>8257.08</v>
      </c>
      <c r="C8" s="38"/>
      <c r="D8" s="21"/>
      <c r="E8" s="21"/>
      <c r="F8" s="21"/>
      <c r="H8" s="68"/>
      <c r="I8" s="68"/>
      <c r="J8" s="68"/>
    </row>
    <row r="9" spans="1:14">
      <c r="A9" s="10">
        <v>42578</v>
      </c>
      <c r="B9" s="7">
        <v>8257.08</v>
      </c>
      <c r="C9" s="38"/>
      <c r="D9" s="21"/>
      <c r="E9" s="21"/>
      <c r="F9" s="21"/>
      <c r="H9" s="68"/>
      <c r="I9" s="68"/>
      <c r="J9" s="68"/>
    </row>
    <row r="10" spans="1:14">
      <c r="A10" s="10">
        <v>42615</v>
      </c>
      <c r="B10" s="7">
        <v>8257.08</v>
      </c>
      <c r="C10" s="38"/>
      <c r="D10" s="21"/>
      <c r="E10" s="21"/>
      <c r="F10" s="21"/>
    </row>
    <row r="11" spans="1:14">
      <c r="A11" s="10">
        <v>42656</v>
      </c>
      <c r="B11" s="7">
        <v>8257.08</v>
      </c>
      <c r="C11" s="38"/>
      <c r="D11" s="21"/>
      <c r="E11" s="21"/>
      <c r="F11" s="21"/>
    </row>
    <row r="12" spans="1:14">
      <c r="A12" s="10">
        <v>42670</v>
      </c>
      <c r="B12" s="7">
        <v>8257.08</v>
      </c>
      <c r="C12" s="38"/>
      <c r="D12" s="21"/>
      <c r="E12" s="21"/>
      <c r="F12" s="21"/>
    </row>
    <row r="13" spans="1:14">
      <c r="A13" s="10">
        <v>42703</v>
      </c>
      <c r="B13" s="7">
        <v>8257.08</v>
      </c>
      <c r="C13" s="38"/>
      <c r="D13" s="21"/>
      <c r="E13" s="21"/>
      <c r="F13" s="21"/>
    </row>
    <row r="14" spans="1:14">
      <c r="A14" s="10">
        <v>42732</v>
      </c>
      <c r="B14" s="7">
        <v>8257.08</v>
      </c>
      <c r="C14" s="38"/>
      <c r="D14" s="21"/>
      <c r="E14" s="21"/>
      <c r="F14" s="21"/>
    </row>
    <row r="15" spans="1:14">
      <c r="A15" s="10">
        <v>42762</v>
      </c>
      <c r="B15" s="7">
        <v>8257.08</v>
      </c>
      <c r="C15" s="38"/>
      <c r="D15" s="21"/>
      <c r="E15" s="21"/>
      <c r="F15" s="21"/>
    </row>
    <row r="16" spans="1:14">
      <c r="A16" s="10">
        <v>42788</v>
      </c>
      <c r="B16" s="7">
        <v>8257.08</v>
      </c>
      <c r="C16" s="38"/>
      <c r="D16" s="21"/>
      <c r="E16" s="21"/>
      <c r="F16" s="21"/>
    </row>
    <row r="17" spans="1:8">
      <c r="A17" s="10">
        <v>42788</v>
      </c>
      <c r="B17" s="7">
        <v>30525.01</v>
      </c>
      <c r="C17" s="38"/>
      <c r="D17" s="21"/>
      <c r="E17" s="21"/>
      <c r="F17" s="21"/>
    </row>
    <row r="18" spans="1:8">
      <c r="A18" s="10">
        <v>42814</v>
      </c>
      <c r="B18" s="7">
        <v>8702.92</v>
      </c>
      <c r="C18" s="38"/>
      <c r="D18" s="21"/>
      <c r="E18" s="21"/>
      <c r="F18" s="21"/>
    </row>
    <row r="19" spans="1:8">
      <c r="A19" s="10">
        <v>42822</v>
      </c>
      <c r="B19" s="7">
        <v>8702.92</v>
      </c>
      <c r="C19" s="38"/>
      <c r="D19" s="21"/>
      <c r="E19" s="21"/>
      <c r="F19" s="21"/>
    </row>
    <row r="20" spans="1:8">
      <c r="A20" s="10">
        <v>42853</v>
      </c>
      <c r="B20" s="7">
        <v>8727.06</v>
      </c>
      <c r="C20" s="38"/>
      <c r="D20" s="21"/>
      <c r="E20" s="21"/>
      <c r="F20" s="21"/>
    </row>
    <row r="21" spans="1:8">
      <c r="A21" s="10">
        <v>42894</v>
      </c>
      <c r="B21" s="7">
        <v>8727.06</v>
      </c>
      <c r="C21" s="38"/>
      <c r="D21" s="21"/>
      <c r="E21" s="21"/>
      <c r="F21" s="21"/>
    </row>
    <row r="22" spans="1:8">
      <c r="A22" s="10">
        <v>42915</v>
      </c>
      <c r="B22" s="7">
        <v>8727.06</v>
      </c>
      <c r="C22" s="38"/>
      <c r="D22" s="21"/>
      <c r="E22" s="21"/>
      <c r="F22" s="21"/>
      <c r="H22" t="s">
        <v>61</v>
      </c>
    </row>
    <row r="23" spans="1:8">
      <c r="A23" s="10">
        <v>42943</v>
      </c>
      <c r="B23" s="7">
        <v>8727.06</v>
      </c>
      <c r="C23" s="38"/>
      <c r="D23" s="21"/>
      <c r="E23" s="21"/>
      <c r="F23" s="21"/>
    </row>
    <row r="24" spans="1:8">
      <c r="A24" s="10">
        <v>42978</v>
      </c>
      <c r="B24" s="7">
        <v>8727.06</v>
      </c>
      <c r="C24" s="38"/>
      <c r="D24" s="21"/>
      <c r="E24" s="21"/>
      <c r="F24" s="21"/>
    </row>
    <row r="25" spans="1:8">
      <c r="A25" s="10">
        <v>43017</v>
      </c>
      <c r="B25" s="7">
        <v>8727.06</v>
      </c>
      <c r="C25" s="38"/>
      <c r="D25" s="21"/>
      <c r="E25" s="21"/>
      <c r="F25" s="21"/>
    </row>
    <row r="26" spans="1:8">
      <c r="A26" s="10">
        <v>43035</v>
      </c>
      <c r="B26" s="7">
        <v>8727.06</v>
      </c>
      <c r="C26" s="38"/>
      <c r="D26" s="21"/>
      <c r="E26" s="21"/>
      <c r="F26" s="21"/>
    </row>
    <row r="27" spans="1:8">
      <c r="A27" s="10">
        <v>43068</v>
      </c>
      <c r="B27" s="7">
        <v>8727.06</v>
      </c>
      <c r="C27" s="38"/>
      <c r="D27" s="21"/>
      <c r="E27" s="21"/>
      <c r="F27" s="21"/>
    </row>
    <row r="28" spans="1:8">
      <c r="A28" s="10">
        <v>43096</v>
      </c>
      <c r="B28" s="7">
        <v>8727.06</v>
      </c>
      <c r="C28" s="38"/>
      <c r="D28" s="21"/>
      <c r="E28" s="21"/>
      <c r="F28" s="21"/>
    </row>
    <row r="29" spans="1:8">
      <c r="A29" s="10">
        <v>43126</v>
      </c>
      <c r="B29" s="7">
        <v>9050.17</v>
      </c>
      <c r="C29" s="38"/>
      <c r="D29" s="21"/>
      <c r="E29" s="21"/>
      <c r="F29" s="21"/>
    </row>
    <row r="30" spans="1:8">
      <c r="A30" s="10">
        <v>43159</v>
      </c>
      <c r="B30" s="7">
        <v>9070.75</v>
      </c>
      <c r="C30" s="38"/>
      <c r="D30" s="21"/>
      <c r="E30" s="21"/>
      <c r="F30" s="21"/>
    </row>
    <row r="31" spans="1:8">
      <c r="A31" s="10">
        <v>43207</v>
      </c>
      <c r="B31" s="7">
        <v>9053.19</v>
      </c>
      <c r="C31" s="38"/>
      <c r="D31" s="21"/>
      <c r="E31" s="21"/>
      <c r="F31" s="21"/>
    </row>
    <row r="32" spans="1:8">
      <c r="A32" s="10">
        <v>43231</v>
      </c>
      <c r="B32" s="7">
        <v>9053.19</v>
      </c>
      <c r="C32" s="38"/>
      <c r="D32" s="21"/>
      <c r="E32" s="21"/>
      <c r="F32" s="21"/>
    </row>
    <row r="33" spans="1:6">
      <c r="A33" s="10">
        <v>43402</v>
      </c>
      <c r="B33" s="7">
        <v>9053.19</v>
      </c>
      <c r="C33" s="38"/>
      <c r="D33" s="21"/>
      <c r="E33" s="21"/>
      <c r="F33" s="21"/>
    </row>
    <row r="34" spans="1:6">
      <c r="A34" s="10">
        <v>43431</v>
      </c>
      <c r="B34" s="7">
        <v>9053.19</v>
      </c>
      <c r="C34" s="38"/>
      <c r="D34" s="21"/>
      <c r="E34" s="21"/>
      <c r="F34" s="21"/>
    </row>
    <row r="35" spans="1:6">
      <c r="A35" s="10">
        <v>43461</v>
      </c>
      <c r="B35" s="7">
        <v>9053.19</v>
      </c>
      <c r="C35" s="38"/>
      <c r="D35" s="21"/>
      <c r="E35" s="21"/>
      <c r="F35" s="21"/>
    </row>
    <row r="36" spans="1:6">
      <c r="A36" s="10">
        <v>43493</v>
      </c>
      <c r="B36" s="7">
        <v>9691.83</v>
      </c>
      <c r="C36" s="38"/>
      <c r="D36" s="21"/>
      <c r="E36" s="21"/>
      <c r="F36" s="21"/>
    </row>
    <row r="37" spans="1:6">
      <c r="A37" s="10">
        <v>43525</v>
      </c>
      <c r="B37" s="7">
        <v>9691.83</v>
      </c>
      <c r="C37" s="38"/>
      <c r="D37" s="21"/>
      <c r="E37" s="21"/>
      <c r="F37" s="21"/>
    </row>
    <row r="38" spans="1:6">
      <c r="A38" s="10">
        <v>43551</v>
      </c>
      <c r="B38" s="7">
        <v>9691.83</v>
      </c>
      <c r="C38" s="38"/>
      <c r="D38" s="21"/>
      <c r="E38" s="21"/>
      <c r="F38" s="21"/>
    </row>
    <row r="39" spans="1:6">
      <c r="A39" s="10">
        <v>43581</v>
      </c>
      <c r="B39" s="7">
        <v>8122.36</v>
      </c>
      <c r="C39" s="38"/>
      <c r="D39" s="21"/>
      <c r="E39" s="21"/>
      <c r="F39" s="21"/>
    </row>
    <row r="40" spans="1:6">
      <c r="A40" s="10">
        <v>43612</v>
      </c>
      <c r="B40" s="7">
        <v>8122.36</v>
      </c>
      <c r="C40" s="38"/>
      <c r="D40" s="21"/>
      <c r="E40" s="136"/>
      <c r="F40" s="21"/>
    </row>
    <row r="41" spans="1:6">
      <c r="A41" s="10">
        <v>43642</v>
      </c>
      <c r="B41" s="7">
        <v>8122.36</v>
      </c>
      <c r="C41" s="38"/>
      <c r="D41" s="21"/>
      <c r="E41" s="21"/>
      <c r="F41" s="21"/>
    </row>
    <row r="42" spans="1:6">
      <c r="A42" s="10">
        <v>43671</v>
      </c>
      <c r="B42" s="7">
        <v>8122.36</v>
      </c>
      <c r="C42" s="38"/>
      <c r="D42" s="21"/>
      <c r="E42" s="21"/>
      <c r="F42" s="21"/>
    </row>
    <row r="43" spans="1:6">
      <c r="A43" s="10">
        <v>43707</v>
      </c>
      <c r="B43" s="7">
        <v>8154.67</v>
      </c>
      <c r="C43" s="38"/>
      <c r="D43" s="21"/>
      <c r="E43" s="21"/>
      <c r="F43" s="21"/>
    </row>
    <row r="44" spans="1:6">
      <c r="A44" s="10">
        <v>43739</v>
      </c>
      <c r="B44" s="7">
        <v>8154.67</v>
      </c>
      <c r="C44" s="38"/>
      <c r="D44" s="21"/>
      <c r="E44" s="21"/>
      <c r="F44" s="21"/>
    </row>
    <row r="45" spans="1:6">
      <c r="A45" s="10">
        <v>43766</v>
      </c>
      <c r="B45" s="7">
        <v>8154.67</v>
      </c>
      <c r="C45" s="38"/>
      <c r="D45" s="21"/>
      <c r="E45" s="21"/>
      <c r="F45" s="21"/>
    </row>
    <row r="46" spans="1:6">
      <c r="A46" s="10">
        <v>43796</v>
      </c>
      <c r="B46" s="7">
        <v>8154.67</v>
      </c>
      <c r="C46" s="38"/>
      <c r="D46" s="21"/>
      <c r="E46" s="21"/>
      <c r="F46" s="21"/>
    </row>
    <row r="47" spans="1:6">
      <c r="A47" s="10">
        <v>43826</v>
      </c>
      <c r="B47" s="7">
        <v>8154.67</v>
      </c>
      <c r="C47" s="38"/>
      <c r="D47" s="21"/>
      <c r="E47" s="21"/>
      <c r="F47" s="21"/>
    </row>
    <row r="48" spans="1:6">
      <c r="A48" s="10">
        <v>43858</v>
      </c>
      <c r="B48" s="7">
        <v>8693.0300000000007</v>
      </c>
      <c r="C48" s="38"/>
      <c r="D48" s="21"/>
      <c r="E48" s="21"/>
      <c r="F48" s="21"/>
    </row>
    <row r="49" spans="1:6">
      <c r="A49" s="10">
        <v>43889</v>
      </c>
      <c r="B49" s="7">
        <v>8693.0300000000007</v>
      </c>
      <c r="C49" s="38"/>
      <c r="D49" s="21"/>
      <c r="E49" s="21"/>
      <c r="F49" s="21"/>
    </row>
    <row r="50" spans="1:6">
      <c r="A50" s="10">
        <v>43916</v>
      </c>
      <c r="B50" s="7">
        <v>8693.0300000000007</v>
      </c>
      <c r="C50" s="38"/>
      <c r="D50" s="21"/>
      <c r="E50" s="21"/>
      <c r="F50" s="21"/>
    </row>
    <row r="51" spans="1:6">
      <c r="A51" s="10">
        <v>43970</v>
      </c>
      <c r="B51" s="7">
        <v>8693.0300000000007</v>
      </c>
      <c r="C51" s="38"/>
      <c r="D51" s="21"/>
      <c r="E51" s="21"/>
      <c r="F51" s="21"/>
    </row>
    <row r="52" spans="1:6">
      <c r="A52" s="10">
        <v>43983</v>
      </c>
      <c r="B52" s="7">
        <v>8693.0300000000007</v>
      </c>
      <c r="C52" s="38"/>
      <c r="D52" s="21"/>
      <c r="E52" s="21"/>
      <c r="F52" s="21"/>
    </row>
    <row r="53" spans="1:6">
      <c r="A53" s="10">
        <v>44012</v>
      </c>
      <c r="B53" s="7">
        <v>8693.0300000000007</v>
      </c>
      <c r="C53" s="38"/>
      <c r="D53" s="21"/>
      <c r="E53" s="21"/>
      <c r="F53" s="21"/>
    </row>
    <row r="54" spans="1:6">
      <c r="A54" s="10">
        <v>44040</v>
      </c>
      <c r="B54" s="7">
        <v>8693.0300000000007</v>
      </c>
      <c r="C54" s="38"/>
      <c r="D54" s="21"/>
      <c r="E54" s="21"/>
      <c r="F54" s="21"/>
    </row>
    <row r="55" spans="1:6">
      <c r="A55" s="10">
        <v>44074</v>
      </c>
      <c r="B55" s="7">
        <v>8693.0300000000007</v>
      </c>
      <c r="C55" s="38"/>
      <c r="D55" s="21"/>
      <c r="E55" s="21"/>
      <c r="F55" s="21"/>
    </row>
    <row r="56" spans="1:6">
      <c r="A56" s="10">
        <v>44113</v>
      </c>
      <c r="B56" s="7">
        <v>8693.0300000000007</v>
      </c>
      <c r="C56" s="38"/>
      <c r="D56" s="21"/>
      <c r="E56" s="21"/>
      <c r="F56" s="21"/>
    </row>
    <row r="57" spans="1:6">
      <c r="A57" s="10">
        <v>44134</v>
      </c>
      <c r="B57" s="7">
        <v>8693.0300000000007</v>
      </c>
      <c r="C57" s="38"/>
      <c r="D57" s="21"/>
      <c r="E57" s="21"/>
      <c r="F57" s="21"/>
    </row>
    <row r="58" spans="1:6">
      <c r="A58" s="10">
        <v>44165</v>
      </c>
      <c r="B58" s="7">
        <v>8693.0300000000007</v>
      </c>
      <c r="C58" s="21"/>
      <c r="D58" s="21"/>
      <c r="E58" s="21"/>
      <c r="F58" s="21"/>
    </row>
    <row r="59" spans="1:6">
      <c r="A59" s="10">
        <v>44193</v>
      </c>
      <c r="B59" s="7">
        <v>8693.0300000000007</v>
      </c>
      <c r="C59" s="21"/>
      <c r="D59" s="21"/>
      <c r="E59" s="21"/>
      <c r="F59" s="21"/>
    </row>
    <row r="60" spans="1:6">
      <c r="A60" s="10">
        <v>44244</v>
      </c>
      <c r="B60" s="7">
        <v>9240.76</v>
      </c>
      <c r="C60" s="21"/>
      <c r="D60" s="21"/>
      <c r="E60" s="21"/>
      <c r="F60" s="21"/>
    </row>
    <row r="61" spans="1:6">
      <c r="A61" s="10">
        <v>44280</v>
      </c>
      <c r="B61" s="7">
        <v>9240.76</v>
      </c>
      <c r="C61" s="21"/>
      <c r="D61" s="21"/>
      <c r="E61" s="21"/>
      <c r="F61" s="21"/>
    </row>
    <row r="62" spans="1:6">
      <c r="A62" s="10">
        <v>44285</v>
      </c>
      <c r="B62" s="7">
        <v>9240.76</v>
      </c>
      <c r="C62" s="21"/>
      <c r="D62" s="21"/>
      <c r="E62" s="21"/>
      <c r="F62" s="21"/>
    </row>
    <row r="63" spans="1:6">
      <c r="A63" s="10">
        <v>44316</v>
      </c>
      <c r="B63" s="7">
        <v>9240.76</v>
      </c>
      <c r="C63" s="21"/>
      <c r="D63" s="21"/>
      <c r="E63" s="21"/>
      <c r="F63" s="21"/>
    </row>
    <row r="64" spans="1:6">
      <c r="A64" s="10">
        <v>44347</v>
      </c>
      <c r="B64" s="7">
        <v>9240.76</v>
      </c>
      <c r="C64" s="21"/>
      <c r="D64" s="21"/>
      <c r="E64" s="21"/>
      <c r="F64" s="21"/>
    </row>
    <row r="65" spans="1:6">
      <c r="A65" s="10">
        <v>44376</v>
      </c>
      <c r="B65" s="7">
        <v>9240.76</v>
      </c>
      <c r="C65" s="21"/>
      <c r="D65" s="21"/>
      <c r="E65" s="21"/>
      <c r="F65" s="21"/>
    </row>
    <row r="66" spans="1:6">
      <c r="A66" s="10">
        <v>44404</v>
      </c>
      <c r="B66" s="7">
        <v>9240.76</v>
      </c>
      <c r="C66" s="21"/>
      <c r="D66" s="21"/>
      <c r="E66" s="21"/>
      <c r="F66" s="21"/>
    </row>
    <row r="67" spans="1:6">
      <c r="A67" s="10">
        <v>44435</v>
      </c>
      <c r="B67" s="7">
        <v>9240.76</v>
      </c>
      <c r="C67" s="9"/>
      <c r="D67" s="9"/>
      <c r="E67" s="9"/>
      <c r="F67" s="9"/>
    </row>
    <row r="68" spans="1:6">
      <c r="A68" s="10">
        <v>44526</v>
      </c>
      <c r="B68" s="7">
        <v>9240.76</v>
      </c>
      <c r="C68" s="9"/>
      <c r="D68" s="9"/>
      <c r="E68" s="9"/>
      <c r="F68" s="9"/>
    </row>
    <row r="69" spans="1:6">
      <c r="A69" s="10">
        <v>44526</v>
      </c>
      <c r="B69" s="7">
        <v>9240.76</v>
      </c>
      <c r="C69" s="9"/>
      <c r="D69" s="9"/>
      <c r="E69" s="9"/>
      <c r="F69" s="9"/>
    </row>
    <row r="70" spans="1:6">
      <c r="A70" s="10">
        <v>44538</v>
      </c>
      <c r="B70" s="7">
        <v>9240.76</v>
      </c>
      <c r="C70" s="9"/>
      <c r="D70" s="9"/>
      <c r="E70" s="9"/>
      <c r="F70" s="9"/>
    </row>
    <row r="71" spans="1:6">
      <c r="A71" s="59">
        <v>44578</v>
      </c>
      <c r="B71" s="24">
        <v>9240.76</v>
      </c>
      <c r="C71" s="9"/>
      <c r="D71" s="9"/>
      <c r="E71" s="9"/>
      <c r="F71" s="9"/>
    </row>
    <row r="72" spans="1:6">
      <c r="A72" s="10">
        <v>44595</v>
      </c>
      <c r="B72" s="7">
        <v>7785.77</v>
      </c>
      <c r="C72" s="7"/>
      <c r="D72" s="7"/>
      <c r="E72" s="7">
        <v>2000</v>
      </c>
      <c r="F72" s="7"/>
    </row>
    <row r="73" spans="1:6">
      <c r="A73" s="10">
        <v>44622</v>
      </c>
      <c r="B73" s="7">
        <v>10284.89</v>
      </c>
      <c r="C73" s="9"/>
      <c r="D73" s="9"/>
      <c r="E73" s="9"/>
      <c r="F73" s="9"/>
    </row>
    <row r="74" spans="1:6">
      <c r="A74" s="10">
        <v>44652</v>
      </c>
      <c r="B74" s="7">
        <v>10035.33</v>
      </c>
      <c r="C74" s="9"/>
      <c r="D74" s="9"/>
      <c r="E74" s="9"/>
      <c r="F74" s="9"/>
    </row>
    <row r="75" spans="1:6">
      <c r="A75" s="10">
        <v>44694</v>
      </c>
      <c r="B75" s="7">
        <v>10035.33</v>
      </c>
      <c r="C75" s="9"/>
      <c r="D75" s="9"/>
      <c r="E75" s="9"/>
      <c r="F75" s="9"/>
    </row>
    <row r="76" spans="1:6">
      <c r="A76" s="10">
        <v>44708</v>
      </c>
      <c r="B76" s="7">
        <v>10035.33</v>
      </c>
      <c r="C76" s="9"/>
      <c r="D76" s="9"/>
      <c r="E76" s="9"/>
      <c r="F76" s="9"/>
    </row>
    <row r="77" spans="1:6">
      <c r="A77" s="23"/>
      <c r="B77" s="138"/>
      <c r="C77" s="9"/>
      <c r="D77" s="9"/>
      <c r="E77" s="9"/>
      <c r="F77" s="9"/>
    </row>
    <row r="78" spans="1:6">
      <c r="A78" s="18"/>
      <c r="B78" s="9"/>
      <c r="C78" s="9"/>
      <c r="D78" s="9"/>
      <c r="E78" s="9"/>
      <c r="F78" s="9"/>
    </row>
    <row r="79" spans="1:6">
      <c r="A79" s="18"/>
      <c r="B79" s="9"/>
      <c r="C79" s="9"/>
      <c r="D79" s="9"/>
      <c r="E79" s="9"/>
      <c r="F79" s="9"/>
    </row>
    <row r="80" spans="1:6">
      <c r="A80" s="18"/>
      <c r="B80" s="9"/>
      <c r="C80" s="9"/>
      <c r="D80" s="9"/>
      <c r="E80" s="9"/>
      <c r="F80" s="9"/>
    </row>
    <row r="81" spans="1:6">
      <c r="A81" s="18"/>
      <c r="B81" s="9"/>
      <c r="C81" s="9"/>
      <c r="D81" s="9"/>
      <c r="E81" s="9"/>
      <c r="F81" s="9"/>
    </row>
    <row r="82" spans="1:6">
      <c r="A82" s="18"/>
      <c r="B82" s="9"/>
      <c r="C82" s="9"/>
      <c r="D82" s="9"/>
      <c r="E82" s="9"/>
      <c r="F82" s="9"/>
    </row>
    <row r="83" spans="1:6">
      <c r="A83" s="18"/>
      <c r="B83" s="9"/>
      <c r="C83" s="9"/>
      <c r="D83" s="9"/>
      <c r="E83" s="9"/>
      <c r="F83" s="9"/>
    </row>
    <row r="84" spans="1:6">
      <c r="A84" s="18"/>
      <c r="B84" s="9"/>
      <c r="C84" s="9"/>
      <c r="D84" s="9"/>
      <c r="E84" s="9"/>
      <c r="F84" s="9"/>
    </row>
    <row r="85" spans="1:6">
      <c r="A85" s="18"/>
      <c r="B85" s="9"/>
      <c r="C85" s="9"/>
      <c r="D85" s="9"/>
      <c r="E85" s="9"/>
      <c r="F85" s="9"/>
    </row>
    <row r="86" spans="1:6">
      <c r="A86" s="18"/>
      <c r="B86" s="9"/>
      <c r="C86" s="9"/>
      <c r="D86" s="9"/>
      <c r="E86" s="9"/>
      <c r="F86" s="9"/>
    </row>
    <row r="87" spans="1:6">
      <c r="A87" s="18"/>
      <c r="B87" s="9"/>
      <c r="C87" s="9"/>
      <c r="D87" s="9"/>
      <c r="E87" s="9"/>
      <c r="F87" s="9"/>
    </row>
    <row r="88" spans="1:6">
      <c r="A88" s="18"/>
      <c r="B88" s="9"/>
      <c r="C88" s="9"/>
      <c r="D88" s="9"/>
      <c r="E88" s="9"/>
      <c r="F88" s="9"/>
    </row>
    <row r="89" spans="1:6">
      <c r="A89" s="18"/>
      <c r="B89" s="9"/>
      <c r="C89" s="9"/>
      <c r="D89" s="9"/>
      <c r="E89" s="9"/>
      <c r="F89" s="9"/>
    </row>
    <row r="90" spans="1:6">
      <c r="A90" s="18"/>
      <c r="B90" s="9"/>
      <c r="C90" s="9"/>
      <c r="D90" s="9"/>
      <c r="E90" s="9"/>
      <c r="F90" s="9"/>
    </row>
    <row r="91" spans="1:6">
      <c r="A91" s="18"/>
      <c r="B91" s="9"/>
      <c r="C91" s="9"/>
      <c r="D91" s="9"/>
      <c r="E91" s="9"/>
      <c r="F91" s="9"/>
    </row>
    <row r="92" spans="1:6">
      <c r="A92" s="18"/>
      <c r="B92" s="9"/>
      <c r="C92" s="9"/>
      <c r="D92" s="9"/>
      <c r="E92" s="9"/>
      <c r="F92" s="9"/>
    </row>
    <row r="93" spans="1:6">
      <c r="A93" s="18"/>
      <c r="B93" s="9"/>
      <c r="C93" s="9"/>
      <c r="D93" s="9"/>
      <c r="E93" s="9"/>
      <c r="F93" s="9"/>
    </row>
    <row r="94" spans="1:6">
      <c r="A94" s="18"/>
      <c r="B94" s="9"/>
      <c r="C94" s="9"/>
      <c r="D94" s="9"/>
      <c r="E94" s="9"/>
      <c r="F94" s="9"/>
    </row>
    <row r="95" spans="1:6">
      <c r="A95" s="18"/>
      <c r="B95" s="9"/>
      <c r="C95" s="9"/>
      <c r="D95" s="9"/>
      <c r="E95" s="9"/>
      <c r="F95" s="9"/>
    </row>
    <row r="96" spans="1:6">
      <c r="A96" s="18"/>
      <c r="B96" s="9"/>
      <c r="C96" s="9"/>
      <c r="D96" s="9"/>
      <c r="E96" s="9"/>
      <c r="F96" s="9"/>
    </row>
    <row r="97" spans="1:6">
      <c r="A97" s="18"/>
      <c r="B97" s="9"/>
      <c r="C97" s="9"/>
      <c r="D97" s="9"/>
      <c r="E97" s="9"/>
      <c r="F97" s="9"/>
    </row>
    <row r="98" spans="1:6">
      <c r="A98" s="18"/>
      <c r="B98" s="9"/>
      <c r="C98" s="9"/>
      <c r="D98" s="9"/>
      <c r="E98" s="9"/>
      <c r="F98" s="9"/>
    </row>
    <row r="99" spans="1:6">
      <c r="A99" s="18"/>
      <c r="B99" s="9"/>
      <c r="C99" s="9"/>
      <c r="D99" s="9"/>
      <c r="E99" s="9"/>
      <c r="F99" s="9"/>
    </row>
    <row r="100" spans="1:6">
      <c r="A100" s="18"/>
      <c r="B100" s="9"/>
      <c r="C100" s="9"/>
      <c r="D100" s="9"/>
      <c r="E100" s="9"/>
      <c r="F100" s="9"/>
    </row>
    <row r="101" spans="1:6">
      <c r="A101" s="18"/>
      <c r="B101" s="9"/>
      <c r="C101" s="9"/>
      <c r="D101" s="9"/>
      <c r="E101" s="9"/>
      <c r="F101" s="9"/>
    </row>
    <row r="102" spans="1:6">
      <c r="A102" s="18"/>
      <c r="B102" s="9"/>
      <c r="C102" s="9"/>
      <c r="D102" s="9"/>
      <c r="E102" s="9"/>
      <c r="F102" s="9"/>
    </row>
    <row r="103" spans="1:6">
      <c r="A103" s="18"/>
      <c r="B103" s="9"/>
      <c r="C103" s="9"/>
      <c r="D103" s="9"/>
      <c r="E103" s="9"/>
      <c r="F103" s="9"/>
    </row>
    <row r="104" spans="1:6">
      <c r="A104" s="18"/>
      <c r="B104" s="9"/>
      <c r="C104" s="9"/>
      <c r="D104" s="9"/>
      <c r="E104" s="9"/>
      <c r="F104" s="9"/>
    </row>
    <row r="105" spans="1:6">
      <c r="A105" s="18"/>
      <c r="B105" s="9"/>
      <c r="C105" s="9"/>
      <c r="D105" s="9"/>
      <c r="E105" s="9"/>
      <c r="F105" s="9"/>
    </row>
    <row r="106" spans="1:6">
      <c r="A106" s="18"/>
      <c r="B106" s="9"/>
      <c r="C106" s="9"/>
      <c r="D106" s="9"/>
      <c r="E106" s="9"/>
      <c r="F106" s="9"/>
    </row>
    <row r="107" spans="1:6">
      <c r="A107" s="18"/>
      <c r="B107" s="9"/>
      <c r="C107" s="9"/>
      <c r="D107" s="9"/>
      <c r="E107" s="9"/>
      <c r="F107" s="9"/>
    </row>
    <row r="108" spans="1:6">
      <c r="A108" s="18"/>
      <c r="B108" s="9"/>
      <c r="C108" s="9"/>
      <c r="D108" s="9"/>
      <c r="E108" s="9"/>
      <c r="F108" s="9"/>
    </row>
    <row r="109" spans="1:6">
      <c r="A109" s="18"/>
      <c r="B109" s="9"/>
      <c r="C109" s="9"/>
      <c r="D109" s="9"/>
      <c r="E109" s="9"/>
      <c r="F109" s="9"/>
    </row>
    <row r="110" spans="1:6">
      <c r="A110" s="18"/>
      <c r="B110" s="9"/>
      <c r="C110" s="9"/>
      <c r="D110" s="9"/>
      <c r="E110" s="9"/>
      <c r="F110" s="9"/>
    </row>
    <row r="111" spans="1:6">
      <c r="A111" s="18"/>
      <c r="B111" s="9"/>
      <c r="C111" s="9"/>
      <c r="D111" s="9"/>
      <c r="E111" s="9"/>
      <c r="F111" s="9"/>
    </row>
    <row r="112" spans="1:6">
      <c r="A112" s="18"/>
      <c r="B112" s="9"/>
      <c r="C112" s="9"/>
      <c r="D112" s="9"/>
      <c r="E112" s="9"/>
      <c r="F112" s="9"/>
    </row>
    <row r="113" spans="1:6">
      <c r="A113" s="18"/>
      <c r="B113" s="9"/>
      <c r="C113" s="9"/>
      <c r="D113" s="9"/>
      <c r="E113" s="9"/>
      <c r="F113" s="9"/>
    </row>
    <row r="114" spans="1:6">
      <c r="A114" s="18"/>
      <c r="B114" s="9"/>
      <c r="C114" s="9"/>
      <c r="D114" s="9"/>
      <c r="E114" s="9"/>
      <c r="F114" s="9"/>
    </row>
    <row r="115" spans="1:6">
      <c r="A115" s="18"/>
      <c r="B115" s="9"/>
      <c r="C115" s="9"/>
      <c r="D115" s="9"/>
      <c r="E115" s="9"/>
      <c r="F115" s="9"/>
    </row>
    <row r="116" spans="1:6">
      <c r="A116" s="18"/>
      <c r="B116" s="9"/>
      <c r="C116" s="9"/>
      <c r="D116" s="9"/>
      <c r="E116" s="9"/>
      <c r="F116" s="9"/>
    </row>
    <row r="117" spans="1:6">
      <c r="A117" s="18"/>
      <c r="B117" s="9"/>
      <c r="C117" s="9"/>
      <c r="D117" s="9"/>
      <c r="E117" s="9"/>
      <c r="F117" s="9"/>
    </row>
    <row r="118" spans="1:6">
      <c r="A118" s="18"/>
      <c r="B118" s="9"/>
      <c r="C118" s="9"/>
      <c r="D118" s="9"/>
      <c r="E118" s="9"/>
      <c r="F118" s="9"/>
    </row>
    <row r="119" spans="1:6">
      <c r="A119" s="18"/>
      <c r="B119" s="9"/>
      <c r="C119" s="9"/>
      <c r="D119" s="9"/>
      <c r="E119" s="9"/>
      <c r="F119" s="9"/>
    </row>
    <row r="120" spans="1:6">
      <c r="A120" s="18"/>
      <c r="B120" s="9"/>
      <c r="C120" s="9"/>
      <c r="D120" s="9"/>
      <c r="E120" s="9"/>
      <c r="F120" s="9"/>
    </row>
    <row r="121" spans="1:6">
      <c r="A121" s="18"/>
      <c r="B121" s="9"/>
      <c r="C121" s="9"/>
      <c r="D121" s="9"/>
      <c r="E121" s="9"/>
      <c r="F121" s="9"/>
    </row>
    <row r="122" spans="1:6">
      <c r="A122" s="18"/>
      <c r="B122" s="9"/>
      <c r="C122" s="9"/>
      <c r="D122" s="9"/>
      <c r="E122" s="9"/>
      <c r="F122" s="9"/>
    </row>
    <row r="123" spans="1:6">
      <c r="A123" s="18"/>
      <c r="B123" s="9"/>
      <c r="C123" s="9"/>
      <c r="D123" s="9"/>
      <c r="E123" s="9"/>
      <c r="F123" s="9"/>
    </row>
    <row r="124" spans="1:6">
      <c r="A124" s="18"/>
      <c r="B124" s="9"/>
      <c r="C124" s="9"/>
      <c r="D124" s="9"/>
      <c r="E124" s="9"/>
      <c r="F124" s="9"/>
    </row>
    <row r="125" spans="1:6">
      <c r="A125" s="18"/>
      <c r="B125" s="9"/>
      <c r="C125" s="9"/>
      <c r="D125" s="9"/>
      <c r="E125" s="9"/>
      <c r="F125" s="9"/>
    </row>
    <row r="126" spans="1:6">
      <c r="A126" s="18"/>
      <c r="B126" s="9"/>
      <c r="C126" s="9"/>
      <c r="D126" s="9"/>
      <c r="E126" s="9"/>
      <c r="F126" s="9"/>
    </row>
    <row r="127" spans="1:6">
      <c r="A127" s="18"/>
      <c r="B127" s="9"/>
      <c r="C127" s="9"/>
      <c r="D127" s="9"/>
      <c r="E127" s="9"/>
      <c r="F127" s="9"/>
    </row>
    <row r="128" spans="1:6">
      <c r="A128" s="18"/>
      <c r="B128" s="9"/>
      <c r="C128" s="9"/>
      <c r="D128" s="9"/>
      <c r="E128" s="9"/>
      <c r="F128" s="9"/>
    </row>
    <row r="129" spans="1:6">
      <c r="A129" s="18"/>
      <c r="B129" s="9"/>
      <c r="C129" s="9"/>
      <c r="D129" s="9"/>
      <c r="E129" s="9"/>
      <c r="F129" s="9"/>
    </row>
    <row r="130" spans="1:6">
      <c r="A130" s="18"/>
      <c r="B130" s="9"/>
      <c r="C130" s="9"/>
      <c r="D130" s="9"/>
      <c r="E130" s="9"/>
      <c r="F130" s="9"/>
    </row>
    <row r="131" spans="1:6">
      <c r="A131" s="18"/>
      <c r="B131" s="9"/>
      <c r="C131" s="9"/>
      <c r="D131" s="9"/>
      <c r="E131" s="9"/>
      <c r="F131" s="9"/>
    </row>
    <row r="132" spans="1:6">
      <c r="A132" s="18"/>
      <c r="B132" s="9"/>
      <c r="C132" s="9"/>
      <c r="D132" s="9"/>
      <c r="E132" s="9"/>
      <c r="F132" s="9"/>
    </row>
    <row r="133" spans="1:6">
      <c r="A133" s="18"/>
      <c r="B133" s="9"/>
      <c r="C133" s="9"/>
      <c r="D133" s="9"/>
      <c r="E133" s="9"/>
      <c r="F133" s="9"/>
    </row>
    <row r="134" spans="1:6">
      <c r="A134" s="18"/>
      <c r="B134" s="9"/>
      <c r="C134" s="9"/>
      <c r="D134" s="9"/>
      <c r="E134" s="9"/>
      <c r="F134" s="9"/>
    </row>
    <row r="135" spans="1:6">
      <c r="A135" s="18"/>
      <c r="B135" s="9"/>
      <c r="C135" s="9"/>
      <c r="D135" s="9"/>
      <c r="E135" s="9"/>
      <c r="F135" s="9"/>
    </row>
    <row r="136" spans="1:6">
      <c r="A136" s="18"/>
      <c r="B136" s="9"/>
      <c r="C136" s="9"/>
      <c r="D136" s="9"/>
      <c r="E136" s="9"/>
      <c r="F136" s="9"/>
    </row>
    <row r="137" spans="1:6">
      <c r="A137" s="18"/>
      <c r="B137" s="9"/>
      <c r="C137" s="9"/>
      <c r="D137" s="9"/>
      <c r="E137" s="9"/>
      <c r="F137" s="9"/>
    </row>
    <row r="138" spans="1:6">
      <c r="A138" s="18"/>
      <c r="B138" s="9"/>
      <c r="C138" s="9"/>
      <c r="D138" s="9"/>
      <c r="E138" s="9"/>
      <c r="F138" s="9"/>
    </row>
    <row r="139" spans="1:6">
      <c r="A139" s="18"/>
      <c r="B139" s="9"/>
      <c r="C139" s="9"/>
      <c r="D139" s="9"/>
      <c r="E139" s="9"/>
      <c r="F139" s="9"/>
    </row>
    <row r="140" spans="1:6">
      <c r="A140" s="18"/>
      <c r="B140" s="9"/>
      <c r="C140" s="9"/>
      <c r="D140" s="9"/>
      <c r="E140" s="9"/>
      <c r="F140" s="9"/>
    </row>
    <row r="141" spans="1:6">
      <c r="A141" s="18"/>
      <c r="B141" s="9"/>
      <c r="C141" s="9"/>
      <c r="D141" s="9"/>
      <c r="E141" s="9"/>
      <c r="F141" s="9"/>
    </row>
    <row r="142" spans="1:6">
      <c r="A142" s="18"/>
      <c r="B142" s="9"/>
      <c r="C142" s="9"/>
      <c r="D142" s="9"/>
      <c r="E142" s="9"/>
      <c r="F142" s="9"/>
    </row>
    <row r="143" spans="1:6">
      <c r="A143" s="18"/>
      <c r="B143" s="9"/>
      <c r="C143" s="9"/>
      <c r="D143" s="9"/>
      <c r="E143" s="9"/>
      <c r="F143" s="9"/>
    </row>
    <row r="144" spans="1:6">
      <c r="A144" s="18"/>
      <c r="B144" s="9"/>
      <c r="C144" s="9"/>
      <c r="D144" s="9"/>
      <c r="E144" s="9"/>
      <c r="F144" s="9"/>
    </row>
    <row r="145" spans="1:6">
      <c r="A145" s="18"/>
      <c r="B145" s="9"/>
      <c r="C145" s="9"/>
      <c r="D145" s="9"/>
      <c r="E145" s="9"/>
      <c r="F145" s="9"/>
    </row>
    <row r="146" spans="1:6">
      <c r="A146" s="18"/>
      <c r="B146" s="9"/>
      <c r="C146" s="9"/>
      <c r="D146" s="9"/>
      <c r="E146" s="9"/>
      <c r="F146" s="9"/>
    </row>
    <row r="147" spans="1:6">
      <c r="A147" s="18"/>
      <c r="B147" s="9"/>
      <c r="C147" s="9"/>
      <c r="D147" s="9"/>
      <c r="E147" s="9"/>
      <c r="F147" s="9"/>
    </row>
    <row r="148" spans="1:6">
      <c r="A148" s="18"/>
      <c r="B148" s="9"/>
      <c r="C148" s="9"/>
      <c r="D148" s="9"/>
      <c r="E148" s="9"/>
      <c r="F148" s="9"/>
    </row>
    <row r="149" spans="1:6">
      <c r="A149" s="18"/>
      <c r="B149" s="9"/>
      <c r="C149" s="9"/>
      <c r="D149" s="9"/>
      <c r="E149" s="9"/>
      <c r="F149" s="9"/>
    </row>
    <row r="150" spans="1:6">
      <c r="A150" s="18"/>
      <c r="B150" s="9"/>
      <c r="C150" s="9"/>
      <c r="D150" s="9"/>
      <c r="E150" s="9"/>
      <c r="F150" s="9"/>
    </row>
    <row r="151" spans="1:6">
      <c r="A151" s="18"/>
      <c r="B151" s="9"/>
      <c r="C151" s="9"/>
      <c r="D151" s="9"/>
      <c r="E151" s="9"/>
      <c r="F151" s="9"/>
    </row>
    <row r="152" spans="1:6">
      <c r="A152" s="18"/>
      <c r="B152" s="9"/>
      <c r="C152" s="9"/>
      <c r="D152" s="9"/>
      <c r="E152" s="9"/>
      <c r="F152" s="9"/>
    </row>
    <row r="153" spans="1:6">
      <c r="A153" s="18"/>
      <c r="B153" s="9"/>
      <c r="C153" s="9"/>
      <c r="D153" s="9"/>
      <c r="E153" s="9"/>
      <c r="F153" s="9"/>
    </row>
    <row r="154" spans="1:6">
      <c r="A154" s="18"/>
      <c r="B154" s="9"/>
      <c r="C154" s="9"/>
      <c r="D154" s="9"/>
      <c r="E154" s="9"/>
      <c r="F154" s="9"/>
    </row>
    <row r="155" spans="1:6">
      <c r="A155" s="18"/>
      <c r="B155" s="9"/>
      <c r="C155" s="9"/>
      <c r="D155" s="9"/>
      <c r="E155" s="9"/>
      <c r="F155" s="9"/>
    </row>
    <row r="156" spans="1:6">
      <c r="A156" s="18"/>
      <c r="B156" s="9"/>
      <c r="C156" s="9"/>
      <c r="D156" s="9"/>
      <c r="E156" s="9"/>
      <c r="F156" s="9"/>
    </row>
    <row r="157" spans="1:6">
      <c r="A157" s="18"/>
      <c r="B157" s="9"/>
      <c r="C157" s="9"/>
      <c r="D157" s="9"/>
      <c r="E157" s="9"/>
      <c r="F157" s="9"/>
    </row>
    <row r="158" spans="1:6">
      <c r="A158" s="18"/>
      <c r="B158" s="9"/>
      <c r="C158" s="9"/>
      <c r="D158" s="9"/>
      <c r="E158" s="9"/>
      <c r="F158" s="9"/>
    </row>
    <row r="159" spans="1:6">
      <c r="A159" s="18"/>
      <c r="B159" s="9"/>
      <c r="C159" s="9"/>
      <c r="D159" s="9"/>
      <c r="E159" s="9"/>
      <c r="F159" s="9"/>
    </row>
    <row r="160" spans="1:6">
      <c r="A160" s="18"/>
      <c r="B160" s="9"/>
      <c r="C160" s="9"/>
      <c r="D160" s="9"/>
      <c r="E160" s="9"/>
      <c r="F160" s="9"/>
    </row>
    <row r="161" spans="1:6">
      <c r="A161" s="18"/>
      <c r="B161" s="9"/>
      <c r="C161" s="9"/>
      <c r="D161" s="9"/>
      <c r="E161" s="9"/>
      <c r="F161" s="9"/>
    </row>
    <row r="162" spans="1:6">
      <c r="A162" s="18"/>
      <c r="B162" s="9"/>
      <c r="C162" s="9"/>
      <c r="D162" s="9"/>
      <c r="E162" s="9"/>
      <c r="F162" s="9"/>
    </row>
    <row r="163" spans="1:6">
      <c r="A163" s="18"/>
      <c r="B163" s="9"/>
      <c r="C163" s="9"/>
      <c r="D163" s="9"/>
      <c r="E163" s="9"/>
      <c r="F163" s="9"/>
    </row>
    <row r="164" spans="1:6">
      <c r="A164" s="18"/>
      <c r="B164" s="9"/>
      <c r="C164" s="9"/>
      <c r="D164" s="9"/>
      <c r="E164" s="9"/>
      <c r="F164" s="9"/>
    </row>
    <row r="165" spans="1:6">
      <c r="A165" s="18"/>
      <c r="B165" s="9"/>
      <c r="C165" s="9"/>
      <c r="D165" s="9"/>
      <c r="E165" s="9"/>
      <c r="F165" s="9"/>
    </row>
    <row r="166" spans="1:6">
      <c r="A166" s="18"/>
      <c r="B166" s="9"/>
      <c r="C166" s="9"/>
      <c r="D166" s="9"/>
      <c r="E166" s="9"/>
      <c r="F166" s="9"/>
    </row>
    <row r="167" spans="1:6">
      <c r="A167" s="18"/>
      <c r="B167" s="9"/>
      <c r="C167" s="9"/>
      <c r="D167" s="9"/>
      <c r="E167" s="9"/>
      <c r="F167" s="9"/>
    </row>
    <row r="168" spans="1:6">
      <c r="A168" s="18"/>
      <c r="B168" s="9"/>
      <c r="C168" s="9"/>
      <c r="D168" s="9"/>
      <c r="E168" s="9"/>
      <c r="F168" s="9"/>
    </row>
    <row r="169" spans="1:6">
      <c r="A169" s="18"/>
      <c r="B169" s="9"/>
      <c r="C169" s="9"/>
      <c r="D169" s="9"/>
      <c r="E169" s="9"/>
      <c r="F169" s="9"/>
    </row>
    <row r="170" spans="1:6">
      <c r="A170" s="18"/>
      <c r="B170" s="9"/>
      <c r="C170" s="9"/>
      <c r="D170" s="9"/>
      <c r="E170" s="9"/>
      <c r="F170" s="9"/>
    </row>
    <row r="171" spans="1:6">
      <c r="A171" s="18"/>
      <c r="B171" s="9"/>
      <c r="C171" s="9"/>
      <c r="D171" s="9"/>
      <c r="E171" s="9"/>
      <c r="F171" s="9"/>
    </row>
    <row r="172" spans="1:6">
      <c r="A172" s="18"/>
      <c r="B172" s="9"/>
      <c r="C172" s="9"/>
      <c r="D172" s="9"/>
      <c r="E172" s="9"/>
      <c r="F172" s="9"/>
    </row>
    <row r="173" spans="1:6">
      <c r="A173" s="18"/>
      <c r="B173" s="9"/>
      <c r="C173" s="9"/>
      <c r="D173" s="9"/>
      <c r="E173" s="9"/>
      <c r="F173" s="9"/>
    </row>
    <row r="174" spans="1:6">
      <c r="A174" s="18"/>
      <c r="B174" s="9"/>
      <c r="C174" s="9"/>
      <c r="D174" s="9"/>
      <c r="E174" s="9"/>
      <c r="F174" s="9"/>
    </row>
    <row r="175" spans="1:6">
      <c r="A175" s="18"/>
      <c r="B175" s="9"/>
      <c r="C175" s="9"/>
      <c r="D175" s="9"/>
      <c r="E175" s="9"/>
      <c r="F175" s="9"/>
    </row>
    <row r="176" spans="1:6">
      <c r="A176" s="18"/>
      <c r="B176" s="9"/>
      <c r="C176" s="9"/>
      <c r="D176" s="9"/>
      <c r="E176" s="9"/>
      <c r="F176" s="9"/>
    </row>
    <row r="177" spans="1:6">
      <c r="A177" s="18"/>
      <c r="B177" s="9"/>
      <c r="C177" s="9"/>
      <c r="D177" s="9"/>
      <c r="E177" s="9"/>
      <c r="F177" s="9"/>
    </row>
    <row r="178" spans="1:6">
      <c r="A178" s="18"/>
      <c r="B178" s="9"/>
      <c r="C178" s="9"/>
      <c r="D178" s="9"/>
      <c r="E178" s="9"/>
      <c r="F178" s="9"/>
    </row>
    <row r="179" spans="1:6">
      <c r="A179" s="18"/>
      <c r="B179" s="9"/>
      <c r="C179" s="9"/>
      <c r="D179" s="9"/>
      <c r="E179" s="9"/>
      <c r="F179" s="9"/>
    </row>
    <row r="180" spans="1:6">
      <c r="A180" s="18"/>
      <c r="B180" s="9"/>
      <c r="C180" s="9"/>
      <c r="D180" s="9"/>
      <c r="E180" s="9"/>
      <c r="F180" s="9"/>
    </row>
    <row r="181" spans="1:6">
      <c r="A181" s="18"/>
      <c r="B181" s="9"/>
      <c r="C181" s="9"/>
      <c r="D181" s="9"/>
      <c r="E181" s="9"/>
      <c r="F181" s="9"/>
    </row>
    <row r="182" spans="1:6">
      <c r="A182" s="18"/>
      <c r="B182" s="9"/>
      <c r="C182" s="9"/>
      <c r="D182" s="9"/>
      <c r="E182" s="9"/>
      <c r="F182" s="9"/>
    </row>
    <row r="183" spans="1:6">
      <c r="A183" s="18"/>
      <c r="B183" s="9"/>
      <c r="C183" s="9"/>
      <c r="D183" s="9"/>
      <c r="E183" s="9"/>
      <c r="F183" s="9"/>
    </row>
    <row r="184" spans="1:6">
      <c r="A184" s="18"/>
      <c r="B184" s="9"/>
      <c r="C184" s="9"/>
      <c r="D184" s="9"/>
      <c r="E184" s="9"/>
      <c r="F184" s="9"/>
    </row>
    <row r="185" spans="1:6">
      <c r="A185" s="18"/>
      <c r="B185" s="9"/>
      <c r="C185" s="9"/>
      <c r="D185" s="9"/>
      <c r="E185" s="9"/>
      <c r="F185" s="9"/>
    </row>
    <row r="186" spans="1:6">
      <c r="A186" s="18"/>
      <c r="B186" s="9"/>
      <c r="C186" s="9"/>
      <c r="D186" s="9"/>
      <c r="E186" s="9"/>
      <c r="F186" s="9"/>
    </row>
    <row r="187" spans="1:6">
      <c r="A187" s="18"/>
      <c r="B187" s="9"/>
      <c r="C187" s="9"/>
      <c r="D187" s="9"/>
      <c r="E187" s="9"/>
      <c r="F187" s="9"/>
    </row>
    <row r="188" spans="1:6">
      <c r="A188" s="18"/>
      <c r="B188" s="9"/>
      <c r="C188" s="9"/>
      <c r="D188" s="9"/>
      <c r="E188" s="9"/>
      <c r="F188" s="9"/>
    </row>
    <row r="189" spans="1:6">
      <c r="A189" s="18"/>
      <c r="B189" s="9"/>
      <c r="C189" s="9"/>
      <c r="D189" s="9"/>
      <c r="E189" s="9"/>
      <c r="F189" s="9"/>
    </row>
    <row r="190" spans="1:6">
      <c r="A190" s="18"/>
      <c r="B190" s="9"/>
      <c r="C190" s="9"/>
      <c r="D190" s="9"/>
      <c r="E190" s="9"/>
      <c r="F190" s="9"/>
    </row>
    <row r="191" spans="1:6">
      <c r="A191" s="18"/>
      <c r="B191" s="9"/>
      <c r="C191" s="9"/>
      <c r="D191" s="9"/>
      <c r="E191" s="9"/>
      <c r="F191" s="9"/>
    </row>
    <row r="192" spans="1:6">
      <c r="A192" s="18"/>
      <c r="B192" s="9"/>
      <c r="C192" s="9"/>
      <c r="D192" s="9"/>
      <c r="E192" s="9"/>
      <c r="F192" s="9"/>
    </row>
    <row r="193" spans="1:6">
      <c r="A193" s="18"/>
      <c r="B193" s="9"/>
      <c r="C193" s="9"/>
      <c r="D193" s="9"/>
      <c r="E193" s="9"/>
      <c r="F193" s="9"/>
    </row>
    <row r="194" spans="1:6">
      <c r="A194" s="18"/>
      <c r="B194" s="9"/>
      <c r="C194" s="9"/>
      <c r="D194" s="9"/>
      <c r="E194" s="9"/>
      <c r="F194" s="9"/>
    </row>
    <row r="195" spans="1:6">
      <c r="A195" s="18"/>
      <c r="B195" s="9"/>
      <c r="C195" s="9"/>
      <c r="D195" s="9"/>
      <c r="E195" s="9"/>
      <c r="F195" s="9"/>
    </row>
    <row r="196" spans="1:6">
      <c r="A196" s="18"/>
      <c r="B196" s="9"/>
      <c r="C196" s="9"/>
      <c r="D196" s="9"/>
      <c r="E196" s="9"/>
      <c r="F196" s="9"/>
    </row>
    <row r="197" spans="1:6">
      <c r="A197" s="18"/>
      <c r="B197" s="9"/>
      <c r="C197" s="9"/>
      <c r="D197" s="9"/>
      <c r="E197" s="9"/>
      <c r="F197" s="9"/>
    </row>
    <row r="198" spans="1:6">
      <c r="A198" s="18"/>
      <c r="B198" s="9"/>
      <c r="C198" s="9"/>
      <c r="D198" s="9"/>
      <c r="E198" s="9"/>
      <c r="F198" s="9"/>
    </row>
    <row r="199" spans="1:6">
      <c r="A199" s="18"/>
      <c r="B199" s="9"/>
      <c r="C199" s="9"/>
      <c r="D199" s="9"/>
      <c r="E199" s="9"/>
      <c r="F199" s="9"/>
    </row>
    <row r="200" spans="1:6">
      <c r="A200" s="18"/>
      <c r="B200" s="9"/>
      <c r="C200" s="9"/>
      <c r="D200" s="9"/>
      <c r="E200" s="9"/>
      <c r="F200" s="9"/>
    </row>
    <row r="201" spans="1:6">
      <c r="A201" s="18"/>
      <c r="B201" s="9"/>
      <c r="C201" s="9"/>
      <c r="D201" s="9"/>
      <c r="E201" s="9"/>
      <c r="F201" s="9"/>
    </row>
    <row r="202" spans="1:6">
      <c r="A202" s="18"/>
      <c r="B202" s="9"/>
      <c r="C202" s="9"/>
      <c r="D202" s="9"/>
      <c r="E202" s="9"/>
      <c r="F202" s="9"/>
    </row>
    <row r="203" spans="1:6">
      <c r="A203" s="18"/>
      <c r="B203" s="9"/>
      <c r="C203" s="9"/>
      <c r="D203" s="9"/>
      <c r="E203" s="9"/>
      <c r="F203" s="9"/>
    </row>
    <row r="204" spans="1:6">
      <c r="A204" s="18"/>
      <c r="B204" s="9"/>
      <c r="C204" s="9"/>
      <c r="D204" s="9"/>
      <c r="E204" s="9"/>
      <c r="F204" s="9"/>
    </row>
    <row r="205" spans="1:6">
      <c r="A205" s="18"/>
      <c r="B205" s="9"/>
      <c r="C205" s="9"/>
      <c r="D205" s="9"/>
      <c r="E205" s="9"/>
      <c r="F205" s="9"/>
    </row>
    <row r="206" spans="1:6">
      <c r="A206" s="18"/>
      <c r="B206" s="9"/>
      <c r="C206" s="9"/>
      <c r="D206" s="9"/>
      <c r="E206" s="9"/>
      <c r="F206" s="9"/>
    </row>
    <row r="207" spans="1:6">
      <c r="A207" s="18"/>
      <c r="B207" s="9"/>
      <c r="C207" s="9"/>
      <c r="D207" s="9"/>
      <c r="E207" s="9"/>
      <c r="F207" s="9"/>
    </row>
    <row r="208" spans="1:6">
      <c r="A208" s="18"/>
      <c r="B208" s="9"/>
      <c r="C208" s="9"/>
      <c r="D208" s="9"/>
      <c r="E208" s="9"/>
      <c r="F208" s="9"/>
    </row>
    <row r="209" spans="1:6">
      <c r="A209" s="18"/>
      <c r="B209" s="9"/>
      <c r="C209" s="9"/>
      <c r="D209" s="9"/>
      <c r="E209" s="9"/>
      <c r="F209" s="9"/>
    </row>
    <row r="210" spans="1:6">
      <c r="A210" s="18"/>
      <c r="B210" s="9"/>
      <c r="C210" s="9"/>
      <c r="D210" s="9"/>
      <c r="E210" s="9"/>
      <c r="F210" s="9"/>
    </row>
    <row r="211" spans="1:6">
      <c r="A211" s="18"/>
      <c r="B211" s="9"/>
      <c r="C211" s="9"/>
      <c r="D211" s="9"/>
      <c r="E211" s="9"/>
      <c r="F211" s="9"/>
    </row>
    <row r="212" spans="1:6">
      <c r="A212" s="18"/>
      <c r="B212" s="9"/>
      <c r="C212" s="9"/>
      <c r="D212" s="9"/>
      <c r="E212" s="9"/>
      <c r="F212" s="9"/>
    </row>
    <row r="213" spans="1:6">
      <c r="A213" s="18"/>
      <c r="B213" s="9"/>
      <c r="C213" s="9"/>
      <c r="D213" s="9"/>
      <c r="E213" s="9"/>
      <c r="F213" s="9"/>
    </row>
    <row r="214" spans="1:6">
      <c r="A214" s="18"/>
      <c r="B214" s="9"/>
      <c r="C214" s="9"/>
      <c r="D214" s="9"/>
      <c r="E214" s="9"/>
      <c r="F214" s="9"/>
    </row>
    <row r="215" spans="1:6">
      <c r="A215" s="18"/>
      <c r="B215" s="9"/>
      <c r="C215" s="9"/>
      <c r="D215" s="9"/>
      <c r="E215" s="9"/>
      <c r="F215" s="9"/>
    </row>
    <row r="216" spans="1:6">
      <c r="A216" s="18"/>
      <c r="B216" s="9"/>
      <c r="C216" s="9"/>
      <c r="D216" s="9"/>
      <c r="E216" s="9"/>
      <c r="F216" s="9"/>
    </row>
    <row r="217" spans="1:6">
      <c r="A217" s="18"/>
      <c r="B217" s="9"/>
      <c r="C217" s="9"/>
      <c r="D217" s="9"/>
      <c r="E217" s="9"/>
      <c r="F217" s="9"/>
    </row>
    <row r="218" spans="1:6">
      <c r="A218" s="18"/>
      <c r="B218" s="9"/>
      <c r="C218" s="9"/>
      <c r="D218" s="9"/>
      <c r="E218" s="9"/>
      <c r="F218" s="9"/>
    </row>
    <row r="219" spans="1:6">
      <c r="A219" s="18"/>
      <c r="B219" s="9"/>
      <c r="C219" s="9"/>
      <c r="D219" s="9"/>
      <c r="E219" s="9"/>
      <c r="F219" s="9"/>
    </row>
    <row r="220" spans="1:6">
      <c r="A220" s="18"/>
      <c r="B220" s="9"/>
      <c r="C220" s="9"/>
      <c r="D220" s="9"/>
      <c r="E220" s="9"/>
      <c r="F220" s="9"/>
    </row>
    <row r="221" spans="1:6">
      <c r="A221" s="18"/>
      <c r="B221" s="9"/>
      <c r="C221" s="9"/>
      <c r="D221" s="9"/>
      <c r="E221" s="9"/>
      <c r="F221" s="9"/>
    </row>
    <row r="222" spans="1:6">
      <c r="A222" s="18"/>
      <c r="B222" s="9"/>
      <c r="C222" s="9"/>
      <c r="D222" s="9"/>
      <c r="E222" s="9"/>
      <c r="F222" s="9"/>
    </row>
    <row r="223" spans="1:6">
      <c r="A223" s="18"/>
      <c r="B223" s="9"/>
      <c r="C223" s="9"/>
      <c r="D223" s="9"/>
      <c r="E223" s="9"/>
      <c r="F223" s="9"/>
    </row>
    <row r="224" spans="1:6">
      <c r="A224" s="18"/>
      <c r="B224" s="9"/>
      <c r="C224" s="9"/>
      <c r="D224" s="9"/>
      <c r="E224" s="9"/>
      <c r="F224" s="9"/>
    </row>
    <row r="225" spans="1:6">
      <c r="A225" s="18"/>
      <c r="B225" s="9"/>
      <c r="C225" s="9"/>
      <c r="D225" s="9"/>
      <c r="E225" s="9"/>
      <c r="F225" s="9"/>
    </row>
    <row r="226" spans="1:6">
      <c r="A226" s="18"/>
      <c r="B226" s="9"/>
      <c r="C226" s="9"/>
      <c r="D226" s="9"/>
      <c r="E226" s="9"/>
      <c r="F226" s="9"/>
    </row>
    <row r="227" spans="1:6">
      <c r="A227" s="18"/>
      <c r="B227" s="9"/>
      <c r="C227" s="9"/>
      <c r="D227" s="9"/>
      <c r="E227" s="9"/>
      <c r="F227" s="9"/>
    </row>
    <row r="228" spans="1:6">
      <c r="A228" s="18"/>
      <c r="B228" s="9"/>
      <c r="C228" s="9"/>
      <c r="D228" s="9"/>
      <c r="E228" s="9"/>
      <c r="F228" s="9"/>
    </row>
    <row r="229" spans="1:6">
      <c r="A229" s="18"/>
      <c r="B229" s="9"/>
      <c r="C229" s="9"/>
      <c r="D229" s="9"/>
      <c r="E229" s="9"/>
      <c r="F229" s="9"/>
    </row>
    <row r="230" spans="1:6">
      <c r="A230" s="18"/>
      <c r="B230" s="9"/>
      <c r="C230" s="9"/>
      <c r="D230" s="9"/>
      <c r="E230" s="9"/>
      <c r="F230" s="9"/>
    </row>
    <row r="231" spans="1:6">
      <c r="A231" s="18"/>
      <c r="B231" s="9"/>
      <c r="C231" s="9"/>
      <c r="D231" s="9"/>
      <c r="E231" s="9"/>
      <c r="F231" s="9"/>
    </row>
    <row r="232" spans="1:6">
      <c r="A232" s="18"/>
      <c r="B232" s="9"/>
      <c r="C232" s="9"/>
      <c r="D232" s="9"/>
      <c r="E232" s="9"/>
      <c r="F232" s="9"/>
    </row>
    <row r="233" spans="1:6">
      <c r="A233" s="18"/>
      <c r="B233" s="9"/>
      <c r="C233" s="9"/>
      <c r="D233" s="9"/>
      <c r="E233" s="9"/>
      <c r="F233" s="9"/>
    </row>
    <row r="234" spans="1:6">
      <c r="A234" s="18"/>
      <c r="B234" s="9"/>
      <c r="C234" s="9"/>
      <c r="D234" s="9"/>
      <c r="E234" s="9"/>
      <c r="F234" s="9"/>
    </row>
    <row r="235" spans="1:6">
      <c r="A235" s="18"/>
      <c r="B235" s="9"/>
      <c r="C235" s="9"/>
      <c r="D235" s="9"/>
      <c r="E235" s="9"/>
      <c r="F235" s="9"/>
    </row>
    <row r="236" spans="1:6">
      <c r="A236" s="18"/>
      <c r="B236" s="9"/>
      <c r="C236" s="9"/>
      <c r="D236" s="9"/>
      <c r="E236" s="9"/>
      <c r="F236" s="9"/>
    </row>
    <row r="237" spans="1:6">
      <c r="A237" s="18"/>
      <c r="B237" s="9"/>
      <c r="C237" s="9"/>
      <c r="D237" s="9"/>
      <c r="E237" s="9"/>
      <c r="F237" s="9"/>
    </row>
    <row r="238" spans="1:6">
      <c r="A238" s="18"/>
      <c r="B238" s="9"/>
      <c r="C238" s="9"/>
      <c r="D238" s="9"/>
      <c r="E238" s="9"/>
      <c r="F238" s="9"/>
    </row>
    <row r="239" spans="1:6">
      <c r="A239" s="18"/>
      <c r="B239" s="9"/>
      <c r="C239" s="9"/>
      <c r="D239" s="9"/>
      <c r="E239" s="9"/>
      <c r="F239" s="9"/>
    </row>
    <row r="240" spans="1:6">
      <c r="A240" s="18"/>
      <c r="B240" s="9"/>
      <c r="C240" s="9"/>
      <c r="D240" s="9"/>
      <c r="E240" s="9"/>
      <c r="F240" s="9"/>
    </row>
    <row r="241" spans="1:6">
      <c r="A241" s="18"/>
      <c r="B241" s="9"/>
      <c r="C241" s="9"/>
      <c r="D241" s="9"/>
      <c r="E241" s="9"/>
      <c r="F241" s="9"/>
    </row>
    <row r="242" spans="1:6">
      <c r="A242" s="18"/>
      <c r="B242" s="9"/>
      <c r="C242" s="9"/>
      <c r="D242" s="9"/>
      <c r="E242" s="9"/>
      <c r="F242" s="9"/>
    </row>
    <row r="243" spans="1:6">
      <c r="A243" s="18"/>
      <c r="B243" s="9"/>
      <c r="C243" s="9"/>
      <c r="D243" s="9"/>
      <c r="E243" s="9"/>
      <c r="F243" s="9"/>
    </row>
    <row r="244" spans="1:6">
      <c r="A244" s="18"/>
      <c r="B244" s="9"/>
      <c r="C244" s="9"/>
      <c r="D244" s="9"/>
      <c r="E244" s="9"/>
      <c r="F244" s="9"/>
    </row>
    <row r="245" spans="1:6">
      <c r="A245" s="18"/>
      <c r="B245" s="9"/>
      <c r="C245" s="9"/>
      <c r="D245" s="9"/>
      <c r="E245" s="9"/>
      <c r="F245" s="9"/>
    </row>
    <row r="246" spans="1:6">
      <c r="A246" s="18"/>
      <c r="B246" s="9"/>
      <c r="C246" s="9"/>
      <c r="D246" s="9"/>
      <c r="E246" s="9"/>
      <c r="F246" s="9"/>
    </row>
    <row r="247" spans="1:6">
      <c r="A247" s="18"/>
      <c r="B247" s="9"/>
      <c r="C247" s="9"/>
      <c r="D247" s="9"/>
      <c r="E247" s="9"/>
      <c r="F247" s="9"/>
    </row>
    <row r="248" spans="1:6">
      <c r="A248" s="18"/>
      <c r="B248" s="9"/>
      <c r="C248" s="9"/>
      <c r="D248" s="9"/>
      <c r="E248" s="9"/>
      <c r="F248" s="9"/>
    </row>
    <row r="249" spans="1:6">
      <c r="A249" s="18"/>
      <c r="B249" s="9"/>
      <c r="C249" s="9"/>
      <c r="D249" s="9"/>
      <c r="E249" s="9"/>
      <c r="F249" s="9"/>
    </row>
    <row r="250" spans="1:6">
      <c r="A250" s="18"/>
      <c r="B250" s="9"/>
      <c r="C250" s="9"/>
      <c r="D250" s="9"/>
      <c r="E250" s="9"/>
      <c r="F250" s="9"/>
    </row>
    <row r="251" spans="1:6">
      <c r="A251" s="18"/>
      <c r="B251" s="9"/>
      <c r="C251" s="9"/>
      <c r="D251" s="9"/>
      <c r="E251" s="9"/>
      <c r="F251" s="9"/>
    </row>
    <row r="252" spans="1:6">
      <c r="A252" s="18"/>
      <c r="B252" s="9"/>
      <c r="C252" s="9"/>
      <c r="D252" s="9"/>
      <c r="E252" s="9"/>
      <c r="F252" s="9"/>
    </row>
    <row r="253" spans="1:6">
      <c r="A253" s="18"/>
      <c r="B253" s="9"/>
      <c r="C253" s="9"/>
      <c r="D253" s="9"/>
      <c r="E253" s="9"/>
      <c r="F253" s="9"/>
    </row>
    <row r="254" spans="1:6">
      <c r="A254" s="18"/>
      <c r="B254" s="9"/>
      <c r="C254" s="9"/>
      <c r="D254" s="9"/>
      <c r="E254" s="9"/>
      <c r="F254" s="9"/>
    </row>
    <row r="255" spans="1:6">
      <c r="A255" s="18"/>
      <c r="B255" s="9"/>
      <c r="C255" s="9"/>
      <c r="D255" s="9"/>
      <c r="E255" s="9"/>
      <c r="F255" s="9"/>
    </row>
    <row r="256" spans="1:6">
      <c r="A256" s="18"/>
      <c r="B256" s="9"/>
      <c r="C256" s="9"/>
      <c r="D256" s="9"/>
      <c r="E256" s="9"/>
      <c r="F256" s="9"/>
    </row>
    <row r="257" spans="1:6">
      <c r="A257" s="18"/>
      <c r="B257" s="9"/>
      <c r="C257" s="9"/>
      <c r="D257" s="9"/>
      <c r="E257" s="9"/>
      <c r="F257" s="9"/>
    </row>
    <row r="258" spans="1:6">
      <c r="A258" s="18"/>
      <c r="B258" s="9"/>
      <c r="C258" s="9"/>
      <c r="D258" s="9"/>
      <c r="E258" s="9"/>
      <c r="F258" s="9"/>
    </row>
    <row r="259" spans="1:6">
      <c r="A259" s="18"/>
      <c r="B259" s="9"/>
      <c r="C259" s="9"/>
      <c r="D259" s="9"/>
      <c r="E259" s="9"/>
      <c r="F259" s="9"/>
    </row>
    <row r="260" spans="1:6">
      <c r="A260" s="18"/>
      <c r="B260" s="9"/>
      <c r="C260" s="9"/>
      <c r="D260" s="9"/>
      <c r="E260" s="9"/>
      <c r="F260" s="9"/>
    </row>
    <row r="261" spans="1:6">
      <c r="A261" s="18"/>
      <c r="B261" s="9"/>
      <c r="C261" s="9"/>
      <c r="D261" s="9"/>
      <c r="E261" s="9"/>
      <c r="F261" s="9"/>
    </row>
    <row r="262" spans="1:6">
      <c r="A262" s="18"/>
      <c r="B262" s="9"/>
      <c r="C262" s="9"/>
      <c r="D262" s="9"/>
      <c r="E262" s="9"/>
      <c r="F262" s="9"/>
    </row>
    <row r="263" spans="1:6">
      <c r="A263" s="18"/>
      <c r="B263" s="9"/>
      <c r="C263" s="9"/>
      <c r="D263" s="9"/>
      <c r="E263" s="9"/>
      <c r="F263" s="9"/>
    </row>
    <row r="264" spans="1:6">
      <c r="A264" s="18"/>
      <c r="B264" s="9"/>
      <c r="C264" s="9"/>
      <c r="D264" s="9"/>
      <c r="E264" s="9"/>
      <c r="F264" s="9"/>
    </row>
    <row r="265" spans="1:6">
      <c r="A265" s="18"/>
      <c r="B265" s="9"/>
      <c r="C265" s="9"/>
      <c r="D265" s="9"/>
      <c r="E265" s="9"/>
      <c r="F265" s="9"/>
    </row>
    <row r="266" spans="1:6">
      <c r="A266" s="18"/>
      <c r="B266" s="9"/>
      <c r="C266" s="9"/>
      <c r="D266" s="9"/>
      <c r="E266" s="9"/>
      <c r="F266" s="9"/>
    </row>
    <row r="267" spans="1:6">
      <c r="A267" s="18"/>
      <c r="B267" s="9"/>
      <c r="C267" s="9"/>
      <c r="D267" s="9"/>
      <c r="E267" s="9"/>
      <c r="F267" s="9"/>
    </row>
    <row r="268" spans="1:6">
      <c r="A268" s="18"/>
      <c r="B268" s="9"/>
      <c r="C268" s="9"/>
      <c r="D268" s="9"/>
      <c r="E268" s="9"/>
      <c r="F268" s="9"/>
    </row>
    <row r="269" spans="1:6">
      <c r="A269" s="18"/>
      <c r="B269" s="9"/>
      <c r="C269" s="9"/>
      <c r="D269" s="9"/>
      <c r="E269" s="9"/>
      <c r="F269" s="9"/>
    </row>
  </sheetData>
  <pageMargins left="0" right="0" top="0" bottom="0" header="0" footer="0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workbookViewId="0">
      <selection activeCell="H9" sqref="H9"/>
    </sheetView>
  </sheetViews>
  <sheetFormatPr defaultRowHeight="15"/>
  <cols>
    <col min="1" max="1" width="10.140625" style="1" bestFit="1" customWidth="1"/>
    <col min="2" max="2" width="15.28515625" customWidth="1"/>
    <col min="3" max="3" width="13.85546875" customWidth="1"/>
    <col min="4" max="4" width="15.7109375" customWidth="1"/>
    <col min="5" max="5" width="9.85546875" bestFit="1" customWidth="1"/>
    <col min="6" max="6" width="18.7109375" customWidth="1"/>
    <col min="8" max="8" width="16.140625" customWidth="1"/>
    <col min="9" max="9" width="12.28515625" customWidth="1"/>
    <col min="10" max="10" width="13.140625" customWidth="1"/>
    <col min="11" max="11" width="9.85546875" bestFit="1" customWidth="1"/>
    <col min="12" max="12" width="15.140625" customWidth="1"/>
  </cols>
  <sheetData>
    <row r="1" spans="1:12" s="8" customFormat="1">
      <c r="A1" s="17"/>
      <c r="B1" s="139" t="s">
        <v>57</v>
      </c>
      <c r="C1" s="140"/>
      <c r="D1" s="140"/>
      <c r="E1" s="140"/>
      <c r="F1" s="140"/>
      <c r="G1" s="140"/>
      <c r="H1" s="140"/>
      <c r="I1" s="140"/>
      <c r="J1" s="140"/>
    </row>
    <row r="2" spans="1:12">
      <c r="B2" s="8"/>
    </row>
    <row r="3" spans="1:12">
      <c r="B3" s="13" t="s">
        <v>0</v>
      </c>
      <c r="C3" s="8"/>
      <c r="D3" s="8"/>
      <c r="E3" s="8"/>
      <c r="F3" s="8"/>
      <c r="H3" s="12" t="s">
        <v>8</v>
      </c>
    </row>
    <row r="4" spans="1:12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2" s="5" customFormat="1">
      <c r="B5" s="7">
        <v>5822500</v>
      </c>
      <c r="C5" s="7">
        <v>921399.99</v>
      </c>
      <c r="D5" s="7">
        <v>102517.52</v>
      </c>
      <c r="E5" s="7">
        <v>0</v>
      </c>
      <c r="F5" s="7">
        <f>B5+C5+D5+E5</f>
        <v>6846417.5099999998</v>
      </c>
      <c r="H5" s="7">
        <f>B5-B8</f>
        <v>4852000</v>
      </c>
      <c r="I5" s="7">
        <f>C5-C8-C9</f>
        <v>766399.99</v>
      </c>
      <c r="J5" s="7">
        <f>D5-D8-D9</f>
        <v>82517.52</v>
      </c>
      <c r="K5" s="7">
        <f>E5</f>
        <v>0</v>
      </c>
      <c r="L5" s="7">
        <f>H5+I5+J5+K5</f>
        <v>5700917.5099999998</v>
      </c>
    </row>
    <row r="7" spans="1:12">
      <c r="A7" s="6" t="s">
        <v>7</v>
      </c>
      <c r="B7" s="14" t="s">
        <v>6</v>
      </c>
      <c r="C7" s="9"/>
      <c r="D7" s="9"/>
      <c r="E7" s="9"/>
      <c r="F7" s="9"/>
    </row>
    <row r="8" spans="1:12">
      <c r="A8" s="10">
        <v>42023</v>
      </c>
      <c r="B8" s="11">
        <v>970500</v>
      </c>
      <c r="C8" s="11">
        <v>154000</v>
      </c>
      <c r="D8" s="11">
        <v>1000</v>
      </c>
      <c r="E8" s="11"/>
      <c r="F8" s="11"/>
    </row>
    <row r="9" spans="1:12">
      <c r="A9" s="10">
        <v>42157</v>
      </c>
      <c r="B9" s="11"/>
      <c r="C9" s="11">
        <v>1000</v>
      </c>
      <c r="D9" s="70">
        <v>19000</v>
      </c>
      <c r="E9" s="21"/>
      <c r="F9" s="11"/>
      <c r="H9" s="68"/>
      <c r="I9" s="68"/>
      <c r="J9" s="68"/>
      <c r="K9" s="68"/>
      <c r="L9" s="68"/>
    </row>
    <row r="10" spans="1:12">
      <c r="A10" s="10"/>
      <c r="B10" s="11"/>
      <c r="C10" s="11"/>
      <c r="D10" s="11"/>
      <c r="E10" s="11"/>
      <c r="F10" s="11"/>
      <c r="H10" s="68"/>
      <c r="I10" s="68"/>
      <c r="J10" s="68"/>
      <c r="K10" s="68"/>
      <c r="L10" s="68"/>
    </row>
    <row r="11" spans="1:12">
      <c r="A11" s="10"/>
      <c r="B11" s="11"/>
      <c r="C11" s="11"/>
      <c r="D11" s="11"/>
      <c r="E11" s="11"/>
      <c r="F11" s="11"/>
      <c r="H11" s="68"/>
      <c r="I11" s="68"/>
      <c r="J11" s="68"/>
      <c r="K11" s="68"/>
      <c r="L11" s="68"/>
    </row>
    <row r="12" spans="1:12">
      <c r="A12" s="10"/>
      <c r="B12" s="11"/>
      <c r="C12" s="11"/>
      <c r="D12" s="11"/>
      <c r="E12" s="11"/>
      <c r="F12" s="11"/>
      <c r="H12" s="68"/>
      <c r="I12" s="68"/>
      <c r="J12" s="68"/>
      <c r="K12" s="68"/>
      <c r="L12" s="68"/>
    </row>
    <row r="13" spans="1:12">
      <c r="A13" s="10"/>
      <c r="B13" s="11"/>
      <c r="C13" s="11"/>
      <c r="D13" s="11"/>
      <c r="E13" s="11"/>
      <c r="F13" s="11"/>
      <c r="H13" s="68"/>
      <c r="I13" s="68"/>
      <c r="J13" s="68"/>
      <c r="K13" s="68"/>
      <c r="L13" s="68"/>
    </row>
    <row r="14" spans="1:12">
      <c r="A14" s="10"/>
      <c r="B14" s="11"/>
      <c r="C14" s="11"/>
      <c r="D14" s="11"/>
      <c r="E14" s="11"/>
      <c r="F14" s="11"/>
      <c r="H14" s="68"/>
      <c r="I14" s="68"/>
      <c r="J14" s="68"/>
      <c r="K14" s="68"/>
      <c r="L14" s="68"/>
    </row>
    <row r="15" spans="1:12">
      <c r="A15" s="10"/>
      <c r="B15" s="11"/>
      <c r="C15" s="11"/>
      <c r="D15" s="11"/>
      <c r="E15" s="11"/>
      <c r="F15" s="11"/>
    </row>
    <row r="16" spans="1:12">
      <c r="A16" s="10"/>
      <c r="B16" s="11"/>
      <c r="C16" s="11"/>
      <c r="D16" s="11"/>
      <c r="E16" s="11"/>
      <c r="F16" s="11"/>
    </row>
    <row r="17" spans="1:6">
      <c r="A17" s="10"/>
      <c r="B17" s="11"/>
      <c r="C17" s="11"/>
      <c r="D17" s="11"/>
      <c r="E17" s="11"/>
      <c r="F17" s="11"/>
    </row>
    <row r="18" spans="1:6">
      <c r="A18" s="10"/>
      <c r="B18" s="11"/>
      <c r="C18" s="11"/>
      <c r="D18" s="11"/>
      <c r="E18" s="11"/>
      <c r="F18" s="11"/>
    </row>
    <row r="19" spans="1:6">
      <c r="A19" s="10"/>
      <c r="B19" s="11"/>
      <c r="C19" s="11"/>
      <c r="D19" s="11"/>
      <c r="E19" s="11"/>
      <c r="F19" s="11"/>
    </row>
    <row r="20" spans="1:6">
      <c r="A20" s="10"/>
      <c r="B20" s="11"/>
      <c r="C20" s="11"/>
      <c r="D20" s="11"/>
      <c r="E20" s="11"/>
      <c r="F20" s="11"/>
    </row>
    <row r="21" spans="1:6">
      <c r="A21" s="10"/>
      <c r="B21" s="11"/>
      <c r="C21" s="11"/>
      <c r="D21" s="11"/>
      <c r="E21" s="11"/>
      <c r="F21" s="11"/>
    </row>
    <row r="22" spans="1:6">
      <c r="A22" s="10"/>
      <c r="B22" s="11"/>
      <c r="C22" s="11"/>
      <c r="D22" s="11"/>
      <c r="E22" s="11"/>
      <c r="F22" s="11"/>
    </row>
    <row r="23" spans="1:6">
      <c r="A23" s="10"/>
      <c r="B23" s="11"/>
      <c r="C23" s="11"/>
      <c r="D23" s="11"/>
      <c r="E23" s="11"/>
      <c r="F23" s="11"/>
    </row>
    <row r="24" spans="1:6">
      <c r="A24" s="10"/>
      <c r="B24" s="11"/>
      <c r="C24" s="11"/>
      <c r="D24" s="11"/>
      <c r="E24" s="11"/>
      <c r="F24" s="11"/>
    </row>
    <row r="25" spans="1:6">
      <c r="A25" s="10"/>
      <c r="B25" s="11"/>
      <c r="C25" s="11"/>
      <c r="D25" s="11"/>
      <c r="E25" s="11"/>
      <c r="F25" s="11"/>
    </row>
    <row r="26" spans="1:6">
      <c r="A26" s="10"/>
      <c r="B26" s="11"/>
      <c r="C26" s="11"/>
      <c r="D26" s="11"/>
      <c r="E26" s="11"/>
      <c r="F26" s="11"/>
    </row>
    <row r="27" spans="1:6">
      <c r="A27" s="10"/>
      <c r="B27" s="11"/>
      <c r="C27" s="11"/>
      <c r="D27" s="11"/>
      <c r="E27" s="11"/>
      <c r="F27" s="11"/>
    </row>
    <row r="28" spans="1:6">
      <c r="A28" s="10"/>
      <c r="B28" s="11"/>
      <c r="C28" s="11"/>
      <c r="D28" s="11"/>
      <c r="E28" s="11"/>
      <c r="F28" s="11"/>
    </row>
    <row r="29" spans="1:6">
      <c r="B29" s="4"/>
      <c r="C29" s="4"/>
      <c r="D29" s="4"/>
      <c r="E29" s="4"/>
      <c r="F29" s="4"/>
    </row>
    <row r="30" spans="1:6">
      <c r="B30" s="4"/>
      <c r="C30" s="4"/>
      <c r="D30" s="4"/>
      <c r="E30" s="4"/>
      <c r="F30" s="4"/>
    </row>
    <row r="31" spans="1:6">
      <c r="B31" s="4"/>
      <c r="C31" s="4"/>
      <c r="D31" s="4"/>
      <c r="E31" s="4"/>
      <c r="F31" s="4"/>
    </row>
    <row r="32" spans="1:6">
      <c r="B32" s="4"/>
      <c r="C32" s="4"/>
      <c r="D32" s="4"/>
      <c r="E32" s="4"/>
      <c r="F32" s="4"/>
    </row>
    <row r="33" spans="2:6">
      <c r="B33" s="4"/>
      <c r="C33" s="4"/>
      <c r="D33" s="4"/>
      <c r="E33" s="4"/>
      <c r="F33" s="4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  <row r="36" spans="2:6">
      <c r="B36" s="4"/>
      <c r="C36" s="4"/>
      <c r="D36" s="4"/>
      <c r="E36" s="4"/>
      <c r="F36" s="4"/>
    </row>
    <row r="37" spans="2:6">
      <c r="B37" s="4"/>
      <c r="C37" s="4"/>
      <c r="D37" s="4"/>
      <c r="E37" s="4"/>
      <c r="F37" s="4"/>
    </row>
    <row r="38" spans="2:6">
      <c r="B38" s="4"/>
      <c r="C38" s="4"/>
      <c r="D38" s="4"/>
      <c r="E38" s="4"/>
      <c r="F38" s="4"/>
    </row>
    <row r="39" spans="2:6">
      <c r="B39" s="4"/>
      <c r="C39" s="4"/>
      <c r="D39" s="4"/>
      <c r="E39" s="4"/>
      <c r="F39" s="4"/>
    </row>
    <row r="40" spans="2:6">
      <c r="B40" s="4"/>
      <c r="C40" s="4"/>
      <c r="D40" s="4"/>
      <c r="E40" s="4"/>
      <c r="F40" s="4"/>
    </row>
    <row r="41" spans="2:6">
      <c r="B41" s="4"/>
      <c r="C41" s="4"/>
      <c r="D41" s="4"/>
      <c r="E41" s="4"/>
      <c r="F41" s="4"/>
    </row>
    <row r="42" spans="2:6">
      <c r="B42" s="4"/>
      <c r="C42" s="4"/>
      <c r="D42" s="4"/>
      <c r="E42" s="4"/>
      <c r="F42" s="4"/>
    </row>
    <row r="43" spans="2:6">
      <c r="B43" s="4"/>
      <c r="C43" s="4"/>
      <c r="D43" s="4"/>
      <c r="E43" s="4"/>
      <c r="F43" s="4"/>
    </row>
    <row r="44" spans="2:6">
      <c r="B44" s="4"/>
      <c r="C44" s="4"/>
      <c r="D44" s="4"/>
      <c r="E44" s="4"/>
      <c r="F44" s="4"/>
    </row>
    <row r="45" spans="2:6">
      <c r="B45" s="4"/>
      <c r="C45" s="4"/>
      <c r="D45" s="4"/>
      <c r="E45" s="4"/>
      <c r="F45" s="4"/>
    </row>
    <row r="46" spans="2:6">
      <c r="B46" s="4"/>
      <c r="C46" s="4"/>
      <c r="D46" s="4"/>
      <c r="E46" s="4"/>
      <c r="F46" s="4"/>
    </row>
    <row r="47" spans="2:6">
      <c r="B47" s="4"/>
      <c r="C47" s="4"/>
      <c r="D47" s="4"/>
      <c r="E47" s="4"/>
      <c r="F47" s="4"/>
    </row>
    <row r="48" spans="2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B57" s="4"/>
      <c r="C57" s="4"/>
      <c r="D57" s="4"/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0" spans="2:6">
      <c r="B60" s="4"/>
      <c r="C60" s="4"/>
      <c r="D60" s="4"/>
      <c r="E60" s="4"/>
      <c r="F60" s="4"/>
    </row>
    <row r="61" spans="2:6">
      <c r="B61" s="4"/>
      <c r="C61" s="4"/>
      <c r="D61" s="4"/>
      <c r="E61" s="4"/>
      <c r="F61" s="4"/>
    </row>
    <row r="62" spans="2:6">
      <c r="B62" s="4"/>
      <c r="C62" s="4"/>
      <c r="D62" s="4"/>
      <c r="E62" s="4"/>
      <c r="F62" s="4"/>
    </row>
    <row r="63" spans="2:6">
      <c r="B63" s="4"/>
      <c r="C63" s="4"/>
      <c r="D63" s="4"/>
      <c r="E63" s="4"/>
      <c r="F63" s="4"/>
    </row>
    <row r="64" spans="2:6">
      <c r="B64" s="4"/>
      <c r="C64" s="4"/>
      <c r="D64" s="4"/>
      <c r="E64" s="4"/>
      <c r="F64" s="4"/>
    </row>
    <row r="65" spans="2:6">
      <c r="B65" s="4"/>
      <c r="C65" s="4"/>
      <c r="D65" s="4"/>
      <c r="E65" s="4"/>
      <c r="F65" s="4"/>
    </row>
    <row r="66" spans="2:6">
      <c r="B66" s="4"/>
      <c r="C66" s="4"/>
      <c r="D66" s="4"/>
      <c r="E66" s="4"/>
      <c r="F66" s="4"/>
    </row>
  </sheetData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selection activeCell="F38" sqref="F38"/>
    </sheetView>
  </sheetViews>
  <sheetFormatPr defaultRowHeight="15"/>
  <cols>
    <col min="1" max="1" width="10.140625" style="1" bestFit="1" customWidth="1"/>
    <col min="2" max="2" width="15.28515625" customWidth="1"/>
    <col min="3" max="3" width="13.85546875" customWidth="1"/>
    <col min="4" max="4" width="17.5703125" customWidth="1"/>
    <col min="5" max="5" width="9.85546875" bestFit="1" customWidth="1"/>
    <col min="6" max="6" width="18.7109375" customWidth="1"/>
    <col min="8" max="8" width="14.5703125" customWidth="1"/>
    <col min="9" max="9" width="12.28515625" customWidth="1"/>
    <col min="10" max="10" width="13.140625" customWidth="1"/>
    <col min="11" max="11" width="9.85546875" bestFit="1" customWidth="1"/>
    <col min="12" max="12" width="15.140625" customWidth="1"/>
  </cols>
  <sheetData>
    <row r="1" spans="1:15">
      <c r="B1" s="15" t="s">
        <v>9</v>
      </c>
      <c r="C1" s="3"/>
      <c r="D1" s="3"/>
    </row>
    <row r="2" spans="1:15">
      <c r="B2" s="8"/>
    </row>
    <row r="3" spans="1:15">
      <c r="B3" s="13" t="s">
        <v>0</v>
      </c>
      <c r="C3" s="8"/>
      <c r="D3" s="8"/>
      <c r="E3" s="8"/>
      <c r="F3" s="8"/>
      <c r="H3" s="12" t="s">
        <v>8</v>
      </c>
    </row>
    <row r="4" spans="1:15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5" s="5" customFormat="1">
      <c r="B5" s="7">
        <v>20483561.84</v>
      </c>
      <c r="C5" s="7">
        <v>8530140.8200000003</v>
      </c>
      <c r="D5" s="7">
        <f>19459383.75+258274.71</f>
        <v>19717658.460000001</v>
      </c>
      <c r="E5" s="60">
        <v>192080</v>
      </c>
      <c r="F5" s="7">
        <f>SUM(B5:E5)</f>
        <v>48923441.120000005</v>
      </c>
      <c r="H5" s="7">
        <f>B5-B8</f>
        <v>11106702.66</v>
      </c>
      <c r="I5" s="7">
        <f>C5-C8</f>
        <v>0</v>
      </c>
      <c r="J5" s="7">
        <f>D5</f>
        <v>19717658.460000001</v>
      </c>
      <c r="K5" s="7">
        <f>E5</f>
        <v>192080</v>
      </c>
      <c r="L5" s="7">
        <f>H5+I5+J5+K5</f>
        <v>31016441.120000001</v>
      </c>
    </row>
    <row r="7" spans="1:15">
      <c r="A7" s="6" t="s">
        <v>7</v>
      </c>
      <c r="B7" s="14" t="s">
        <v>6</v>
      </c>
      <c r="C7" s="9"/>
      <c r="D7" s="9"/>
      <c r="E7" s="9"/>
      <c r="F7" s="9"/>
    </row>
    <row r="8" spans="1:15" ht="14.25" customHeight="1">
      <c r="A8" s="59">
        <v>44403</v>
      </c>
      <c r="B8" s="11">
        <v>9376859.1799999997</v>
      </c>
      <c r="C8" s="11">
        <v>8530140.8200000003</v>
      </c>
      <c r="D8" s="21" t="s">
        <v>20</v>
      </c>
      <c r="E8" s="11"/>
      <c r="F8" s="11"/>
    </row>
    <row r="9" spans="1:15">
      <c r="A9" s="10"/>
      <c r="B9" s="11"/>
      <c r="C9" s="11"/>
      <c r="D9" s="11"/>
      <c r="E9" s="11"/>
      <c r="F9" s="11"/>
      <c r="H9" s="141"/>
      <c r="I9" s="141"/>
      <c r="J9" s="141"/>
      <c r="K9" s="141"/>
      <c r="L9" s="141"/>
      <c r="M9" s="141"/>
      <c r="N9" s="141"/>
      <c r="O9" s="141"/>
    </row>
    <row r="10" spans="1:15">
      <c r="A10" s="10"/>
      <c r="B10" s="11"/>
      <c r="C10" s="11"/>
      <c r="D10" s="11"/>
      <c r="E10" s="11"/>
      <c r="F10" s="11"/>
      <c r="H10" s="68"/>
      <c r="I10" s="68"/>
      <c r="J10" s="68"/>
      <c r="K10" s="68"/>
      <c r="L10" s="68"/>
      <c r="M10" s="68"/>
      <c r="N10" s="68"/>
      <c r="O10" s="68"/>
    </row>
    <row r="11" spans="1:15">
      <c r="A11" s="10"/>
      <c r="B11" s="11"/>
      <c r="C11" s="11"/>
      <c r="D11" s="11"/>
      <c r="E11" s="11"/>
      <c r="F11" s="11"/>
      <c r="H11" s="68"/>
      <c r="I11" s="68"/>
      <c r="J11" s="68"/>
      <c r="K11" s="68"/>
      <c r="L11" s="68"/>
      <c r="M11" s="68"/>
      <c r="N11" s="68"/>
      <c r="O11" s="68"/>
    </row>
    <row r="12" spans="1:15">
      <c r="A12" s="10"/>
      <c r="B12" s="11"/>
      <c r="C12" s="11"/>
      <c r="D12" s="11"/>
      <c r="E12" s="11"/>
      <c r="F12" s="11"/>
      <c r="H12" s="68"/>
      <c r="I12" s="68"/>
      <c r="J12" s="68"/>
      <c r="K12" s="68"/>
      <c r="L12" s="68"/>
      <c r="M12" s="68"/>
      <c r="N12" s="68"/>
      <c r="O12" s="68"/>
    </row>
    <row r="13" spans="1:15">
      <c r="A13" s="10"/>
      <c r="B13" s="11"/>
      <c r="C13" s="11"/>
      <c r="D13" s="11"/>
      <c r="E13" s="11"/>
      <c r="F13" s="11"/>
      <c r="H13" s="68"/>
      <c r="I13" s="68"/>
      <c r="J13" s="118"/>
      <c r="K13" s="68"/>
      <c r="L13" s="68"/>
      <c r="M13" s="68"/>
      <c r="N13" s="68"/>
      <c r="O13" s="68"/>
    </row>
    <row r="14" spans="1:15">
      <c r="A14" s="10"/>
      <c r="B14" s="11"/>
      <c r="C14" s="11"/>
      <c r="D14" s="11"/>
      <c r="E14" s="11"/>
      <c r="F14" s="11"/>
    </row>
    <row r="15" spans="1:15">
      <c r="A15" s="10"/>
      <c r="B15" s="11"/>
      <c r="C15" s="11"/>
      <c r="D15" s="11"/>
      <c r="E15" s="11"/>
      <c r="F15" s="11"/>
      <c r="H15" s="4"/>
    </row>
    <row r="16" spans="1:15">
      <c r="A16" s="10"/>
      <c r="B16" s="11"/>
      <c r="C16" s="11"/>
      <c r="D16" s="11"/>
      <c r="E16" s="11"/>
      <c r="F16" s="11"/>
    </row>
    <row r="17" spans="1:6">
      <c r="A17" s="10"/>
      <c r="B17" s="11"/>
      <c r="C17" s="11"/>
      <c r="D17" s="11"/>
      <c r="E17" s="11"/>
      <c r="F17" s="11"/>
    </row>
    <row r="18" spans="1:6">
      <c r="A18" s="10"/>
      <c r="B18" s="11"/>
      <c r="C18" s="11"/>
      <c r="D18" s="11"/>
      <c r="E18" s="11"/>
      <c r="F18" s="11"/>
    </row>
    <row r="19" spans="1:6">
      <c r="A19" s="10"/>
      <c r="B19" s="11"/>
      <c r="C19" s="11"/>
      <c r="D19" s="11"/>
      <c r="E19" s="11"/>
      <c r="F19" s="11"/>
    </row>
    <row r="20" spans="1:6">
      <c r="A20" s="10"/>
      <c r="B20" s="11"/>
      <c r="C20" s="11"/>
      <c r="D20" s="11"/>
      <c r="E20" s="11"/>
      <c r="F20" s="11"/>
    </row>
    <row r="21" spans="1:6">
      <c r="A21" s="10"/>
      <c r="B21" s="11"/>
      <c r="C21" s="11"/>
      <c r="D21" s="11"/>
      <c r="E21" s="11"/>
      <c r="F21" s="11"/>
    </row>
    <row r="22" spans="1:6">
      <c r="A22" s="10"/>
      <c r="B22" s="11"/>
      <c r="C22" s="11"/>
      <c r="D22" s="11"/>
      <c r="E22" s="11"/>
      <c r="F22" s="11"/>
    </row>
    <row r="23" spans="1:6">
      <c r="A23" s="10"/>
      <c r="B23" s="11"/>
      <c r="C23" s="11"/>
      <c r="D23" s="11"/>
      <c r="E23" s="11"/>
      <c r="F23" s="11"/>
    </row>
    <row r="24" spans="1:6">
      <c r="A24" s="10"/>
      <c r="B24" s="11"/>
      <c r="C24" s="11"/>
      <c r="D24" s="11"/>
      <c r="E24" s="11"/>
      <c r="F24" s="11"/>
    </row>
    <row r="25" spans="1:6">
      <c r="A25" s="10"/>
      <c r="B25" s="11"/>
      <c r="C25" s="11"/>
      <c r="D25" s="11"/>
      <c r="E25" s="11"/>
      <c r="F25" s="11"/>
    </row>
    <row r="26" spans="1:6">
      <c r="A26" s="10"/>
      <c r="B26" s="11"/>
      <c r="C26" s="11"/>
      <c r="D26" s="11"/>
      <c r="E26" s="11"/>
      <c r="F26" s="11"/>
    </row>
    <row r="27" spans="1:6">
      <c r="A27" s="10"/>
      <c r="B27" s="11"/>
      <c r="C27" s="11"/>
      <c r="D27" s="11"/>
      <c r="E27" s="11"/>
      <c r="F27" s="11"/>
    </row>
    <row r="28" spans="1:6">
      <c r="A28" s="10"/>
      <c r="B28" s="11"/>
      <c r="C28" s="11"/>
      <c r="D28" s="11"/>
      <c r="E28" s="11"/>
      <c r="F28" s="11"/>
    </row>
    <row r="29" spans="1:6">
      <c r="B29" s="4"/>
      <c r="C29" s="4"/>
      <c r="D29" s="4"/>
      <c r="E29" s="4"/>
      <c r="F29" s="4"/>
    </row>
    <row r="30" spans="1:6">
      <c r="B30" s="4"/>
      <c r="C30" s="4"/>
      <c r="D30" s="4"/>
      <c r="E30" s="4"/>
      <c r="F30" s="4"/>
    </row>
    <row r="31" spans="1:6">
      <c r="B31" s="4"/>
      <c r="C31" s="4"/>
      <c r="D31" s="4"/>
      <c r="E31" s="4"/>
      <c r="F31" s="4"/>
    </row>
    <row r="32" spans="1:6">
      <c r="B32" s="4"/>
      <c r="C32" s="4"/>
      <c r="D32" s="4"/>
      <c r="E32" s="4"/>
      <c r="F32" s="4"/>
    </row>
    <row r="33" spans="2:6">
      <c r="B33" s="4"/>
      <c r="C33" s="4"/>
      <c r="D33" s="4"/>
      <c r="E33" s="4"/>
      <c r="F33" s="4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  <row r="36" spans="2:6">
      <c r="B36" s="4"/>
      <c r="C36" s="4"/>
      <c r="D36" s="4"/>
      <c r="E36" s="4"/>
      <c r="F36" s="4"/>
    </row>
    <row r="37" spans="2:6">
      <c r="B37" s="4"/>
      <c r="C37" s="4"/>
      <c r="D37" s="4"/>
      <c r="E37" s="4"/>
      <c r="F37" s="4"/>
    </row>
    <row r="38" spans="2:6">
      <c r="B38" s="4"/>
      <c r="C38" s="4"/>
      <c r="D38" s="4"/>
      <c r="E38" s="4"/>
      <c r="F38" s="4"/>
    </row>
    <row r="39" spans="2:6">
      <c r="B39" s="4"/>
      <c r="C39" s="4"/>
      <c r="D39" s="4"/>
      <c r="E39" s="4"/>
      <c r="F39" s="4"/>
    </row>
    <row r="40" spans="2:6">
      <c r="B40" s="4"/>
      <c r="C40" s="4"/>
      <c r="D40" s="4"/>
      <c r="E40" s="4"/>
      <c r="F40" s="4"/>
    </row>
    <row r="41" spans="2:6">
      <c r="B41" s="4"/>
      <c r="C41" s="4"/>
      <c r="D41" s="4"/>
      <c r="E41" s="4"/>
      <c r="F41" s="4"/>
    </row>
    <row r="42" spans="2:6">
      <c r="B42" s="4"/>
      <c r="C42" s="4"/>
      <c r="D42" s="4"/>
      <c r="E42" s="4"/>
      <c r="F42" s="4"/>
    </row>
    <row r="43" spans="2:6">
      <c r="B43" s="4"/>
      <c r="C43" s="4"/>
      <c r="D43" s="4"/>
      <c r="E43" s="4"/>
      <c r="F43" s="4"/>
    </row>
    <row r="44" spans="2:6">
      <c r="B44" s="4"/>
      <c r="C44" s="4"/>
      <c r="D44" s="4"/>
      <c r="E44" s="4"/>
      <c r="F44" s="4"/>
    </row>
    <row r="45" spans="2:6">
      <c r="B45" s="4"/>
      <c r="C45" s="4"/>
      <c r="D45" s="4"/>
      <c r="E45" s="4"/>
      <c r="F45" s="4"/>
    </row>
    <row r="46" spans="2:6">
      <c r="B46" s="4"/>
      <c r="C46" s="4"/>
      <c r="D46" s="4"/>
      <c r="E46" s="4"/>
      <c r="F46" s="4"/>
    </row>
    <row r="47" spans="2:6">
      <c r="B47" s="4"/>
      <c r="C47" s="4"/>
      <c r="D47" s="4"/>
      <c r="E47" s="4"/>
      <c r="F47" s="4"/>
    </row>
    <row r="48" spans="2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B57" s="4"/>
      <c r="C57" s="4"/>
      <c r="D57" s="4"/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0" spans="2:6">
      <c r="B60" s="4"/>
      <c r="C60" s="4"/>
      <c r="D60" s="4"/>
      <c r="E60" s="4"/>
      <c r="F60" s="4"/>
    </row>
    <row r="61" spans="2:6">
      <c r="B61" s="4"/>
      <c r="C61" s="4"/>
      <c r="D61" s="4"/>
      <c r="E61" s="4"/>
      <c r="F61" s="4"/>
    </row>
    <row r="62" spans="2:6">
      <c r="B62" s="4"/>
      <c r="C62" s="4"/>
      <c r="D62" s="4"/>
      <c r="E62" s="4"/>
      <c r="F62" s="4"/>
    </row>
    <row r="63" spans="2:6">
      <c r="B63" s="4"/>
      <c r="C63" s="4"/>
      <c r="D63" s="4"/>
      <c r="E63" s="4"/>
      <c r="F63" s="4"/>
    </row>
    <row r="64" spans="2:6">
      <c r="B64" s="4"/>
      <c r="C64" s="4"/>
      <c r="D64" s="4"/>
      <c r="E64" s="4"/>
      <c r="F64" s="4"/>
    </row>
    <row r="65" spans="2:6">
      <c r="B65" s="4"/>
      <c r="C65" s="4"/>
      <c r="D65" s="4"/>
      <c r="E65" s="4"/>
      <c r="F65" s="4"/>
    </row>
    <row r="66" spans="2:6">
      <c r="B66" s="4"/>
      <c r="C66" s="4"/>
      <c r="D66" s="4"/>
      <c r="E66" s="4"/>
      <c r="F66" s="4"/>
    </row>
  </sheetData>
  <mergeCells count="1">
    <mergeCell ref="H9:O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66"/>
  <sheetViews>
    <sheetView workbookViewId="0">
      <selection activeCell="G20" sqref="G20"/>
    </sheetView>
  </sheetViews>
  <sheetFormatPr defaultRowHeight="15"/>
  <cols>
    <col min="1" max="1" width="18.5703125" style="1" customWidth="1"/>
    <col min="2" max="2" width="12.28515625" customWidth="1"/>
    <col min="3" max="3" width="9.85546875" customWidth="1"/>
    <col min="4" max="4" width="6.28515625" customWidth="1"/>
    <col min="5" max="5" width="9.85546875" bestFit="1" customWidth="1"/>
    <col min="6" max="6" width="12.85546875" customWidth="1"/>
    <col min="7" max="7" width="30.5703125" customWidth="1"/>
    <col min="8" max="8" width="1" customWidth="1"/>
    <col min="9" max="9" width="22.140625" customWidth="1"/>
    <col min="10" max="10" width="13.42578125" customWidth="1"/>
    <col min="11" max="11" width="6.140625" customWidth="1"/>
    <col min="12" max="12" width="9.28515625" customWidth="1"/>
    <col min="13" max="13" width="20.42578125" customWidth="1"/>
    <col min="14" max="14" width="10.7109375" customWidth="1"/>
    <col min="16" max="16" width="9" bestFit="1" customWidth="1"/>
  </cols>
  <sheetData>
    <row r="1" spans="1:25">
      <c r="B1" s="15" t="s">
        <v>10</v>
      </c>
      <c r="C1" s="3"/>
      <c r="D1" s="8" t="s">
        <v>11</v>
      </c>
    </row>
    <row r="3" spans="1:25">
      <c r="B3" s="13" t="s">
        <v>0</v>
      </c>
      <c r="I3" s="12" t="s">
        <v>8</v>
      </c>
    </row>
    <row r="4" spans="1:25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90"/>
      <c r="I4" s="6" t="s">
        <v>1</v>
      </c>
      <c r="J4" s="6" t="s">
        <v>2</v>
      </c>
      <c r="K4" s="6" t="s">
        <v>3</v>
      </c>
      <c r="L4" s="6" t="s">
        <v>4</v>
      </c>
      <c r="M4" s="6" t="s">
        <v>5</v>
      </c>
    </row>
    <row r="5" spans="1:25" s="2" customFormat="1">
      <c r="A5" s="22" t="s">
        <v>12</v>
      </c>
      <c r="B5" s="24">
        <v>33999724.149999999</v>
      </c>
      <c r="C5" s="24"/>
      <c r="D5" s="24"/>
      <c r="E5" s="24">
        <v>53939.37</v>
      </c>
      <c r="F5" s="24">
        <f>SUM(B5:E5)</f>
        <v>34053663.519999996</v>
      </c>
      <c r="G5" s="106"/>
      <c r="I5" s="24">
        <f>B5</f>
        <v>33999724.149999999</v>
      </c>
      <c r="J5" s="23"/>
      <c r="K5" s="23"/>
      <c r="L5" s="24">
        <f>E5</f>
        <v>53939.37</v>
      </c>
      <c r="M5" s="25">
        <f>SUM(I5:L5)</f>
        <v>34053663.519999996</v>
      </c>
    </row>
    <row r="6" spans="1:25" s="2" customFormat="1">
      <c r="A6" s="22" t="s">
        <v>14</v>
      </c>
      <c r="B6" s="24">
        <v>8000000</v>
      </c>
      <c r="C6" s="24">
        <v>95123.09</v>
      </c>
      <c r="D6" s="24"/>
      <c r="E6" s="24">
        <v>48675.6</v>
      </c>
      <c r="F6" s="24">
        <f>SUM(B6:E6)</f>
        <v>8143798.6899999995</v>
      </c>
      <c r="G6" s="106"/>
      <c r="I6" s="24">
        <f>B6</f>
        <v>8000000</v>
      </c>
      <c r="J6" s="24"/>
      <c r="K6" s="24">
        <f>D6</f>
        <v>0</v>
      </c>
      <c r="L6" s="24">
        <f>E6</f>
        <v>48675.6</v>
      </c>
      <c r="M6" s="25">
        <f>SUM(I6:L6)</f>
        <v>8048675.5999999996</v>
      </c>
    </row>
    <row r="7" spans="1:25" s="5" customFormat="1">
      <c r="A7" s="22" t="s">
        <v>13</v>
      </c>
      <c r="B7" s="24">
        <v>6400000</v>
      </c>
      <c r="C7" s="24">
        <v>81534.25</v>
      </c>
      <c r="D7" s="24"/>
      <c r="E7" s="24">
        <v>44607.67</v>
      </c>
      <c r="F7" s="24">
        <f>B7+C7+D7+E7</f>
        <v>6526141.9199999999</v>
      </c>
      <c r="G7" s="91"/>
      <c r="I7" s="24">
        <f>B7-B10-B11</f>
        <v>5134152.59</v>
      </c>
      <c r="J7" s="24"/>
      <c r="K7" s="24">
        <f>D7</f>
        <v>0</v>
      </c>
      <c r="L7" s="24">
        <f>E7-E10</f>
        <v>0</v>
      </c>
      <c r="M7" s="25">
        <f>I7+J7+K7+L7+J8</f>
        <v>5052968.84</v>
      </c>
    </row>
    <row r="8" spans="1:25">
      <c r="B8" s="4"/>
      <c r="C8" s="4"/>
      <c r="J8" s="98">
        <f>C6+C7-C10</f>
        <v>-81183.75</v>
      </c>
      <c r="M8" s="134">
        <f>SUM(M5:M7)</f>
        <v>47155307.959999993</v>
      </c>
    </row>
    <row r="9" spans="1:25">
      <c r="A9" s="6" t="s">
        <v>7</v>
      </c>
      <c r="B9" s="14" t="s">
        <v>6</v>
      </c>
      <c r="C9" s="9"/>
      <c r="D9" s="9"/>
      <c r="E9" s="9"/>
      <c r="F9" s="9"/>
      <c r="G9" s="92"/>
    </row>
    <row r="10" spans="1:25">
      <c r="A10" s="10">
        <v>43437</v>
      </c>
      <c r="B10" s="11">
        <v>118347.41</v>
      </c>
      <c r="C10" s="26">
        <v>257841.09</v>
      </c>
      <c r="D10" s="11"/>
      <c r="E10" s="11">
        <v>44607.67</v>
      </c>
      <c r="F10" s="11"/>
      <c r="G10" s="93" t="s">
        <v>55</v>
      </c>
      <c r="I10" s="27"/>
      <c r="J10" t="s">
        <v>27</v>
      </c>
    </row>
    <row r="11" spans="1:25">
      <c r="A11" s="131">
        <v>44424</v>
      </c>
      <c r="B11" s="95">
        <v>1147500</v>
      </c>
      <c r="C11" s="95"/>
      <c r="D11" s="95"/>
      <c r="E11" s="95"/>
      <c r="F11" s="95"/>
      <c r="G11" s="96" t="s">
        <v>38</v>
      </c>
      <c r="J11" t="s">
        <v>28</v>
      </c>
    </row>
    <row r="12" spans="1:25">
      <c r="A12" s="10"/>
      <c r="B12" s="11"/>
      <c r="C12" s="11"/>
      <c r="D12" s="11"/>
      <c r="E12" s="11"/>
      <c r="F12" s="11"/>
      <c r="G12" s="93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5">
      <c r="A13" s="10"/>
      <c r="B13" s="11"/>
      <c r="C13" s="11"/>
      <c r="D13" s="11"/>
      <c r="E13" s="11"/>
      <c r="F13" s="11"/>
      <c r="G13" s="93"/>
      <c r="I13" s="120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25">
      <c r="A14" s="10"/>
      <c r="B14" s="11"/>
      <c r="C14" s="11"/>
      <c r="D14" s="11"/>
      <c r="E14" s="11"/>
      <c r="F14" s="11"/>
      <c r="G14" s="93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</row>
    <row r="15" spans="1:25">
      <c r="A15" s="10"/>
      <c r="B15" s="11"/>
      <c r="C15" s="11"/>
      <c r="D15" s="11"/>
      <c r="E15" s="11"/>
      <c r="F15" s="11"/>
      <c r="G15" s="93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>
      <c r="A16" s="10"/>
      <c r="B16" s="11"/>
      <c r="C16" s="11"/>
      <c r="D16" s="11"/>
      <c r="E16" s="11"/>
      <c r="F16" s="11"/>
      <c r="G16" s="93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25">
      <c r="A17" s="10"/>
      <c r="B17" s="11"/>
      <c r="C17" s="11"/>
      <c r="D17" s="11"/>
      <c r="E17" s="11"/>
      <c r="F17" s="11"/>
      <c r="G17" s="93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</row>
    <row r="18" spans="1:25">
      <c r="A18" s="10"/>
      <c r="B18" s="11"/>
      <c r="C18" s="11"/>
      <c r="D18" s="11"/>
      <c r="E18" s="11"/>
      <c r="F18" s="11"/>
      <c r="G18" s="93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</row>
    <row r="19" spans="1:25">
      <c r="A19" s="10"/>
      <c r="B19" s="11"/>
      <c r="C19" s="11"/>
      <c r="D19" s="11"/>
      <c r="E19" s="11"/>
      <c r="F19" s="11"/>
      <c r="G19" s="93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</row>
    <row r="20" spans="1:25">
      <c r="A20" s="10"/>
      <c r="B20" s="11"/>
      <c r="C20" s="11"/>
      <c r="D20" s="11"/>
      <c r="E20" s="11"/>
      <c r="F20" s="11"/>
      <c r="G20" s="93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</row>
    <row r="21" spans="1:25">
      <c r="A21" s="10"/>
      <c r="B21" s="11"/>
      <c r="C21" s="11"/>
      <c r="D21" s="11"/>
      <c r="E21" s="11"/>
      <c r="F21" s="11"/>
      <c r="G21" s="93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</row>
    <row r="22" spans="1:25">
      <c r="A22" s="10"/>
      <c r="B22" s="11"/>
      <c r="C22" s="11"/>
      <c r="D22" s="11"/>
      <c r="E22" s="11"/>
      <c r="F22" s="11"/>
      <c r="G22" s="93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</row>
    <row r="23" spans="1:25">
      <c r="A23" s="10"/>
      <c r="B23" s="11"/>
      <c r="C23" s="11"/>
      <c r="D23" s="11"/>
      <c r="E23" s="11"/>
      <c r="F23" s="11"/>
      <c r="G23" s="93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</row>
    <row r="24" spans="1:25">
      <c r="A24" s="10"/>
      <c r="B24" s="11"/>
      <c r="C24" s="11"/>
      <c r="D24" s="11"/>
      <c r="E24" s="11"/>
      <c r="F24" s="11"/>
      <c r="G24" s="93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1:25">
      <c r="A25" s="10"/>
      <c r="B25" s="11"/>
      <c r="C25" s="11"/>
      <c r="D25" s="11"/>
      <c r="E25" s="11"/>
      <c r="F25" s="11"/>
      <c r="G25" s="93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</row>
    <row r="26" spans="1:25">
      <c r="A26" s="10"/>
      <c r="B26" s="11"/>
      <c r="C26" s="11"/>
      <c r="D26" s="11"/>
      <c r="E26" s="11"/>
      <c r="F26" s="11"/>
      <c r="G26" s="93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</row>
    <row r="27" spans="1:25">
      <c r="A27" s="10"/>
      <c r="B27" s="11"/>
      <c r="C27" s="11"/>
      <c r="D27" s="11"/>
      <c r="E27" s="11"/>
      <c r="F27" s="11"/>
      <c r="G27" s="93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</row>
    <row r="28" spans="1:25">
      <c r="A28" s="10"/>
      <c r="B28" s="11"/>
      <c r="C28" s="11"/>
      <c r="D28" s="11"/>
      <c r="E28" s="11"/>
      <c r="F28" s="11"/>
      <c r="G28" s="93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</row>
    <row r="29" spans="1:25">
      <c r="B29" s="4"/>
      <c r="C29" s="4"/>
      <c r="D29" s="4"/>
      <c r="E29" s="4"/>
      <c r="F29" s="4"/>
      <c r="G29" s="4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</row>
    <row r="30" spans="1:25">
      <c r="B30" s="4"/>
      <c r="C30" s="4"/>
      <c r="D30" s="4"/>
      <c r="E30" s="4"/>
      <c r="F30" s="4"/>
      <c r="G30" s="4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</row>
    <row r="31" spans="1:25">
      <c r="B31" s="4"/>
      <c r="C31" s="4"/>
      <c r="D31" s="4"/>
      <c r="E31" s="4"/>
      <c r="F31" s="4"/>
      <c r="G31" s="4"/>
      <c r="I31" s="119"/>
      <c r="J31" s="120"/>
      <c r="K31" s="68"/>
      <c r="L31" s="68"/>
      <c r="M31" s="68"/>
      <c r="N31" s="121"/>
      <c r="O31" s="118"/>
      <c r="P31" s="68"/>
      <c r="Q31" s="68"/>
      <c r="R31" s="68"/>
      <c r="S31" s="68"/>
      <c r="T31" s="68"/>
      <c r="U31" s="68"/>
      <c r="V31" s="68"/>
      <c r="W31" s="68"/>
      <c r="X31" s="68"/>
      <c r="Y31" s="68"/>
    </row>
    <row r="32" spans="1:25">
      <c r="B32" s="4"/>
      <c r="C32" s="4"/>
      <c r="D32" s="4"/>
      <c r="E32" s="4"/>
      <c r="F32" s="4"/>
      <c r="G32" s="4"/>
      <c r="I32" s="119"/>
      <c r="J32" s="120"/>
      <c r="K32" s="68"/>
      <c r="L32" s="68"/>
      <c r="M32" s="68"/>
      <c r="N32" s="121"/>
      <c r="O32" s="118"/>
      <c r="P32" s="68"/>
      <c r="Q32" s="68"/>
      <c r="R32" s="68"/>
      <c r="S32" s="68"/>
      <c r="T32" s="68"/>
      <c r="U32" s="68"/>
      <c r="V32" s="68"/>
      <c r="W32" s="68"/>
      <c r="X32" s="68"/>
      <c r="Y32" s="68"/>
    </row>
    <row r="33" spans="2:25">
      <c r="B33" s="4"/>
      <c r="C33" s="4"/>
      <c r="D33" s="4"/>
      <c r="E33" s="4"/>
      <c r="F33" s="4"/>
      <c r="G33" s="4"/>
      <c r="I33" s="119"/>
      <c r="J33" s="120"/>
      <c r="K33" s="68"/>
      <c r="L33" s="68"/>
      <c r="M33" s="68"/>
      <c r="N33" s="121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</row>
    <row r="34" spans="2:25">
      <c r="B34" s="4"/>
      <c r="C34" s="4"/>
      <c r="D34" s="4"/>
      <c r="E34" s="4"/>
      <c r="F34" s="4"/>
      <c r="G34" s="4"/>
      <c r="I34" s="119"/>
      <c r="J34" s="120"/>
      <c r="K34" s="68"/>
      <c r="L34" s="68"/>
      <c r="M34" s="68"/>
      <c r="N34" s="121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</row>
    <row r="35" spans="2:25">
      <c r="B35" s="4"/>
      <c r="C35" s="4"/>
      <c r="D35" s="4"/>
      <c r="E35" s="4"/>
      <c r="F35" s="4"/>
      <c r="G35" s="4"/>
      <c r="I35" s="119"/>
      <c r="J35" s="120"/>
      <c r="K35" s="68"/>
      <c r="L35" s="68"/>
      <c r="M35" s="68"/>
      <c r="N35" s="121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</row>
    <row r="36" spans="2:25">
      <c r="B36" s="4"/>
      <c r="C36" s="4"/>
      <c r="D36" s="4"/>
      <c r="E36" s="4"/>
      <c r="F36" s="4"/>
      <c r="G36" s="4"/>
      <c r="I36" s="119"/>
      <c r="J36" s="120"/>
      <c r="K36" s="68"/>
      <c r="L36" s="68"/>
      <c r="M36" s="68"/>
      <c r="N36" s="121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</row>
    <row r="37" spans="2:25">
      <c r="B37" s="4"/>
      <c r="C37" s="4"/>
      <c r="D37" s="4"/>
      <c r="E37" s="4"/>
      <c r="F37" s="4"/>
      <c r="G37" s="4"/>
      <c r="I37" s="119"/>
      <c r="J37" s="120"/>
      <c r="K37" s="68"/>
      <c r="L37" s="68"/>
      <c r="M37" s="68"/>
      <c r="N37" s="121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</row>
    <row r="38" spans="2:25">
      <c r="B38" s="4"/>
      <c r="C38" s="4"/>
      <c r="D38" s="4"/>
      <c r="E38" s="4"/>
      <c r="F38" s="4"/>
      <c r="G38" s="4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</row>
    <row r="39" spans="2:25">
      <c r="B39" s="4"/>
      <c r="C39" s="4"/>
      <c r="D39" s="4"/>
      <c r="E39" s="4"/>
      <c r="F39" s="4"/>
      <c r="G39" s="4"/>
    </row>
    <row r="40" spans="2:25">
      <c r="B40" s="4"/>
      <c r="C40" s="4"/>
      <c r="D40" s="4"/>
      <c r="E40" s="4"/>
      <c r="F40" s="4"/>
      <c r="G40" s="4"/>
    </row>
    <row r="41" spans="2:25">
      <c r="B41" s="4"/>
      <c r="C41" s="4"/>
      <c r="D41" s="4"/>
      <c r="E41" s="4"/>
      <c r="F41" s="4"/>
      <c r="G41" s="4"/>
    </row>
    <row r="42" spans="2:25">
      <c r="B42" s="4"/>
      <c r="C42" s="4"/>
      <c r="D42" s="4"/>
      <c r="E42" s="4"/>
      <c r="F42" s="4"/>
      <c r="G42" s="4"/>
    </row>
    <row r="43" spans="2:25">
      <c r="B43" s="4"/>
      <c r="C43" s="4"/>
      <c r="D43" s="4"/>
      <c r="E43" s="4"/>
      <c r="F43" s="4"/>
      <c r="G43" s="4"/>
    </row>
    <row r="44" spans="2:25">
      <c r="B44" s="4"/>
      <c r="C44" s="4"/>
      <c r="D44" s="4"/>
      <c r="E44" s="4"/>
      <c r="F44" s="4"/>
      <c r="G44" s="4"/>
    </row>
    <row r="45" spans="2:25">
      <c r="B45" s="4"/>
      <c r="C45" s="4"/>
      <c r="D45" s="4"/>
      <c r="E45" s="4"/>
      <c r="F45" s="4"/>
      <c r="G45" s="4"/>
    </row>
    <row r="46" spans="2:25">
      <c r="B46" s="4"/>
      <c r="C46" s="4"/>
      <c r="D46" s="4"/>
      <c r="E46" s="4"/>
      <c r="F46" s="4"/>
      <c r="G46" s="4"/>
    </row>
    <row r="47" spans="2:25">
      <c r="B47" s="4"/>
      <c r="C47" s="4"/>
      <c r="D47" s="4"/>
      <c r="E47" s="4"/>
      <c r="F47" s="4"/>
      <c r="G47" s="4"/>
    </row>
    <row r="48" spans="2:25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57" spans="2:7">
      <c r="B57" s="4"/>
      <c r="C57" s="4"/>
      <c r="D57" s="4"/>
      <c r="E57" s="4"/>
      <c r="F57" s="4"/>
      <c r="G57" s="4"/>
    </row>
    <row r="58" spans="2:7">
      <c r="B58" s="4"/>
      <c r="C58" s="4"/>
      <c r="D58" s="4"/>
      <c r="E58" s="4"/>
      <c r="F58" s="4"/>
      <c r="G58" s="4"/>
    </row>
    <row r="59" spans="2:7">
      <c r="B59" s="4"/>
      <c r="C59" s="4"/>
      <c r="D59" s="4"/>
      <c r="E59" s="4"/>
      <c r="F59" s="4"/>
      <c r="G59" s="4"/>
    </row>
    <row r="60" spans="2:7">
      <c r="B60" s="4"/>
      <c r="C60" s="4"/>
      <c r="D60" s="4"/>
      <c r="E60" s="4"/>
      <c r="F60" s="4"/>
      <c r="G60" s="4"/>
    </row>
    <row r="61" spans="2:7">
      <c r="B61" s="4"/>
      <c r="C61" s="4"/>
      <c r="D61" s="4"/>
      <c r="E61" s="4"/>
      <c r="F61" s="4"/>
      <c r="G61" s="4"/>
    </row>
    <row r="62" spans="2:7">
      <c r="B62" s="4"/>
      <c r="C62" s="4"/>
      <c r="D62" s="4"/>
      <c r="E62" s="4"/>
      <c r="F62" s="4"/>
      <c r="G62" s="4"/>
    </row>
    <row r="63" spans="2:7">
      <c r="B63" s="4"/>
      <c r="C63" s="4"/>
      <c r="D63" s="4"/>
      <c r="E63" s="4"/>
      <c r="F63" s="4"/>
      <c r="G63" s="4"/>
    </row>
    <row r="64" spans="2:7">
      <c r="B64" s="4"/>
      <c r="C64" s="4"/>
      <c r="D64" s="4"/>
      <c r="E64" s="4"/>
      <c r="F64" s="4"/>
      <c r="G64" s="4"/>
    </row>
    <row r="65" spans="2:7">
      <c r="B65" s="4"/>
      <c r="C65" s="4"/>
      <c r="D65" s="4"/>
      <c r="E65" s="4"/>
      <c r="F65" s="4"/>
      <c r="G65" s="4"/>
    </row>
    <row r="66" spans="2:7">
      <c r="B66" s="4"/>
      <c r="C66" s="4"/>
      <c r="D66" s="4"/>
      <c r="E66" s="4"/>
      <c r="F66" s="4"/>
      <c r="G66" s="4"/>
    </row>
  </sheetData>
  <pageMargins left="0" right="0" top="0" bottom="0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selection activeCell="I32" sqref="I32"/>
    </sheetView>
  </sheetViews>
  <sheetFormatPr defaultRowHeight="15"/>
  <cols>
    <col min="1" max="1" width="9.28515625" style="101" customWidth="1"/>
    <col min="2" max="2" width="14.28515625" customWidth="1"/>
    <col min="3" max="3" width="13.42578125" customWidth="1"/>
    <col min="4" max="4" width="13.28515625" customWidth="1"/>
    <col min="5" max="5" width="11" customWidth="1"/>
    <col min="6" max="6" width="14.42578125" customWidth="1"/>
    <col min="7" max="7" width="3.85546875" customWidth="1"/>
    <col min="8" max="8" width="13.5703125" customWidth="1"/>
    <col min="9" max="9" width="16.7109375" customWidth="1"/>
    <col min="10" max="10" width="13.7109375" customWidth="1"/>
    <col min="11" max="11" width="12.28515625" customWidth="1"/>
    <col min="12" max="12" width="13.7109375" customWidth="1"/>
    <col min="13" max="13" width="9" bestFit="1" customWidth="1"/>
    <col min="15" max="15" width="9" bestFit="1" customWidth="1"/>
  </cols>
  <sheetData>
    <row r="1" spans="1:12">
      <c r="B1" s="15" t="s">
        <v>39</v>
      </c>
      <c r="C1" s="3"/>
      <c r="D1" s="3"/>
      <c r="E1" s="3"/>
      <c r="H1" s="88" t="s">
        <v>41</v>
      </c>
      <c r="I1" s="88"/>
    </row>
    <row r="2" spans="1:12">
      <c r="B2" s="100" t="s">
        <v>40</v>
      </c>
      <c r="C2" s="100"/>
      <c r="D2" s="100"/>
      <c r="E2" s="3"/>
      <c r="H2" s="88"/>
      <c r="I2" s="88"/>
    </row>
    <row r="3" spans="1:12" ht="11.45" customHeight="1"/>
    <row r="4" spans="1:12" ht="12" customHeight="1">
      <c r="B4" s="13" t="s">
        <v>0</v>
      </c>
      <c r="H4" s="12" t="s">
        <v>8</v>
      </c>
    </row>
    <row r="5" spans="1:12" s="2" customFormat="1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/>
      <c r="H5" s="6" t="s">
        <v>1</v>
      </c>
      <c r="I5" s="6" t="s">
        <v>2</v>
      </c>
      <c r="J5" s="6" t="s">
        <v>3</v>
      </c>
      <c r="K5" s="6" t="s">
        <v>4</v>
      </c>
      <c r="L5" s="6" t="s">
        <v>5</v>
      </c>
    </row>
    <row r="6" spans="1:12" s="2" customFormat="1">
      <c r="A6" s="102" t="s">
        <v>42</v>
      </c>
      <c r="B6" s="111">
        <v>14870000</v>
      </c>
      <c r="C6" s="111">
        <v>2230500</v>
      </c>
      <c r="D6" s="111">
        <v>312007.23</v>
      </c>
      <c r="E6" s="24"/>
      <c r="F6" s="24">
        <f t="shared" ref="F6:F18" si="0">SUM(B6:E6)</f>
        <v>17412507.23</v>
      </c>
      <c r="G6"/>
      <c r="H6" s="7">
        <f>SUM(B6:B18)</f>
        <v>255420000</v>
      </c>
      <c r="I6" s="24">
        <f>SUM(C6:C18)</f>
        <v>38488000</v>
      </c>
      <c r="J6" s="24">
        <f>SUM(D6:D18)</f>
        <v>5383785.7999999989</v>
      </c>
      <c r="K6" s="132">
        <v>7040</v>
      </c>
      <c r="L6" s="25">
        <f>SUM(H6:K6)</f>
        <v>299298825.80000001</v>
      </c>
    </row>
    <row r="7" spans="1:12" s="2" customFormat="1">
      <c r="A7" s="102" t="s">
        <v>43</v>
      </c>
      <c r="B7" s="111">
        <v>5000000</v>
      </c>
      <c r="C7" s="111">
        <v>750000</v>
      </c>
      <c r="D7" s="111">
        <v>104911.64</v>
      </c>
      <c r="E7" s="24"/>
      <c r="F7" s="24">
        <f t="shared" si="0"/>
        <v>5854911.6399999997</v>
      </c>
      <c r="G7"/>
      <c r="H7" s="91"/>
      <c r="I7" s="91"/>
      <c r="J7" s="91"/>
      <c r="K7" s="16"/>
      <c r="L7" s="97"/>
    </row>
    <row r="8" spans="1:12" s="2" customFormat="1">
      <c r="A8" s="102" t="s">
        <v>44</v>
      </c>
      <c r="B8" s="111">
        <v>5000000</v>
      </c>
      <c r="C8" s="111">
        <v>750000</v>
      </c>
      <c r="D8" s="111">
        <v>104911.64</v>
      </c>
      <c r="E8" s="24"/>
      <c r="F8" s="24">
        <f t="shared" si="0"/>
        <v>5854911.6399999997</v>
      </c>
      <c r="G8"/>
      <c r="H8" s="91"/>
      <c r="I8" s="91"/>
      <c r="J8" s="91"/>
      <c r="K8" s="91"/>
      <c r="L8" s="97"/>
    </row>
    <row r="9" spans="1:12" s="2" customFormat="1">
      <c r="A9" s="102" t="s">
        <v>45</v>
      </c>
      <c r="B9" s="111">
        <v>10000000</v>
      </c>
      <c r="C9" s="111">
        <v>1500000</v>
      </c>
      <c r="D9" s="111">
        <v>209823.29</v>
      </c>
      <c r="E9" s="24"/>
      <c r="F9" s="24">
        <f t="shared" si="0"/>
        <v>11709823.289999999</v>
      </c>
      <c r="G9"/>
      <c r="H9" s="91"/>
      <c r="I9" s="91"/>
      <c r="J9" s="91"/>
      <c r="K9" s="91"/>
      <c r="L9" s="97"/>
    </row>
    <row r="10" spans="1:12" s="2" customFormat="1">
      <c r="A10" s="102" t="s">
        <v>46</v>
      </c>
      <c r="B10" s="111">
        <v>5800000</v>
      </c>
      <c r="C10" s="111">
        <v>870000</v>
      </c>
      <c r="D10" s="111">
        <v>121697.51</v>
      </c>
      <c r="E10" s="24"/>
      <c r="F10" s="24">
        <f t="shared" si="0"/>
        <v>6791697.5099999998</v>
      </c>
      <c r="G10"/>
      <c r="H10" s="91"/>
      <c r="I10" s="91"/>
      <c r="J10" s="91"/>
      <c r="K10" s="91"/>
      <c r="L10" s="97"/>
    </row>
    <row r="11" spans="1:12" s="2" customFormat="1">
      <c r="A11" s="102" t="s">
        <v>47</v>
      </c>
      <c r="B11" s="111">
        <v>30000000</v>
      </c>
      <c r="C11" s="111">
        <v>4500000</v>
      </c>
      <c r="D11" s="111">
        <v>629469.86</v>
      </c>
      <c r="E11" s="24"/>
      <c r="F11" s="24">
        <f t="shared" si="0"/>
        <v>35129469.859999999</v>
      </c>
      <c r="G11"/>
      <c r="H11" s="91"/>
      <c r="I11" s="91"/>
      <c r="J11" s="91"/>
      <c r="K11" s="91"/>
      <c r="L11" s="97"/>
    </row>
    <row r="12" spans="1:12" s="2" customFormat="1">
      <c r="A12" s="102" t="s">
        <v>48</v>
      </c>
      <c r="B12" s="111">
        <v>10000000</v>
      </c>
      <c r="C12" s="111">
        <v>1500000</v>
      </c>
      <c r="D12" s="111">
        <v>209823.29</v>
      </c>
      <c r="E12" s="24"/>
      <c r="F12" s="24">
        <f t="shared" si="0"/>
        <v>11709823.289999999</v>
      </c>
      <c r="G12"/>
      <c r="H12" s="91"/>
      <c r="I12" s="91"/>
      <c r="J12" s="91"/>
      <c r="K12" s="91"/>
      <c r="L12" s="97"/>
    </row>
    <row r="13" spans="1:12" s="2" customFormat="1">
      <c r="A13" s="102" t="s">
        <v>49</v>
      </c>
      <c r="B13" s="111">
        <v>25000000</v>
      </c>
      <c r="C13" s="111">
        <v>3750000</v>
      </c>
      <c r="D13" s="111">
        <v>524558.22</v>
      </c>
      <c r="E13" s="24"/>
      <c r="F13" s="24">
        <f t="shared" si="0"/>
        <v>29274558.219999999</v>
      </c>
      <c r="G13"/>
      <c r="H13" s="91"/>
      <c r="I13" s="91"/>
      <c r="J13" s="91"/>
      <c r="K13" s="91"/>
      <c r="L13" s="97"/>
    </row>
    <row r="14" spans="1:12" s="2" customFormat="1">
      <c r="A14" s="102" t="s">
        <v>50</v>
      </c>
      <c r="B14" s="111">
        <v>40000000</v>
      </c>
      <c r="C14" s="111">
        <v>6000000</v>
      </c>
      <c r="D14" s="111">
        <v>839293.15</v>
      </c>
      <c r="E14" s="24"/>
      <c r="F14" s="24">
        <f t="shared" si="0"/>
        <v>46839293.149999999</v>
      </c>
      <c r="G14"/>
      <c r="H14" s="91"/>
      <c r="I14" s="91"/>
      <c r="J14" s="91"/>
      <c r="K14" s="91"/>
      <c r="L14" s="97"/>
    </row>
    <row r="15" spans="1:12" s="2" customFormat="1">
      <c r="A15" s="102" t="s">
        <v>51</v>
      </c>
      <c r="B15" s="111">
        <v>39750000</v>
      </c>
      <c r="C15" s="111">
        <v>5962500</v>
      </c>
      <c r="D15" s="111">
        <v>834047.57</v>
      </c>
      <c r="E15" s="24"/>
      <c r="F15" s="24">
        <f t="shared" si="0"/>
        <v>46546547.57</v>
      </c>
      <c r="G15"/>
      <c r="H15" s="91"/>
      <c r="I15" s="91"/>
      <c r="J15" s="91"/>
      <c r="K15" s="91"/>
      <c r="L15" s="97"/>
    </row>
    <row r="16" spans="1:12" s="2" customFormat="1">
      <c r="A16" s="102" t="s">
        <v>52</v>
      </c>
      <c r="B16" s="111">
        <v>15000000</v>
      </c>
      <c r="C16" s="111">
        <v>2250000</v>
      </c>
      <c r="D16" s="111">
        <v>314734.93</v>
      </c>
      <c r="E16" s="24"/>
      <c r="F16" s="24">
        <f t="shared" si="0"/>
        <v>17564734.93</v>
      </c>
      <c r="G16"/>
      <c r="H16" s="91"/>
      <c r="I16" s="91"/>
      <c r="J16" s="91"/>
      <c r="K16" s="91"/>
      <c r="L16" s="97"/>
    </row>
    <row r="17" spans="1:15" s="2" customFormat="1">
      <c r="A17" s="102" t="s">
        <v>53</v>
      </c>
      <c r="B17" s="111">
        <v>20000000</v>
      </c>
      <c r="C17" s="111">
        <v>3000000</v>
      </c>
      <c r="D17" s="111">
        <v>419646.58</v>
      </c>
      <c r="E17" s="24"/>
      <c r="F17" s="24">
        <f t="shared" si="0"/>
        <v>23419646.579999998</v>
      </c>
      <c r="G17"/>
      <c r="H17" s="91"/>
      <c r="I17" s="91"/>
      <c r="J17" s="91"/>
      <c r="K17" s="91"/>
      <c r="L17" s="97"/>
    </row>
    <row r="18" spans="1:15" s="2" customFormat="1">
      <c r="A18" s="102" t="s">
        <v>54</v>
      </c>
      <c r="B18" s="111">
        <v>35000000</v>
      </c>
      <c r="C18" s="111">
        <v>5425000</v>
      </c>
      <c r="D18" s="111">
        <v>758860.89</v>
      </c>
      <c r="E18" s="24"/>
      <c r="F18" s="24">
        <f t="shared" si="0"/>
        <v>41183860.890000001</v>
      </c>
      <c r="G18"/>
      <c r="H18" s="91"/>
      <c r="I18" s="91"/>
      <c r="J18" s="91"/>
      <c r="K18" s="91"/>
      <c r="L18" s="97"/>
    </row>
    <row r="19" spans="1:15" s="2" customFormat="1">
      <c r="B19" s="91"/>
      <c r="C19" s="91"/>
      <c r="D19" s="91"/>
      <c r="E19" s="91">
        <v>7040</v>
      </c>
      <c r="F19" s="91">
        <f>SUM(F6:F18)</f>
        <v>299291785.79999995</v>
      </c>
      <c r="G19"/>
      <c r="H19" s="91"/>
      <c r="I19" s="91"/>
      <c r="J19" s="91"/>
      <c r="K19" s="91"/>
      <c r="L19" s="97"/>
    </row>
    <row r="20" spans="1:15" s="2" customFormat="1">
      <c r="A20" s="22"/>
      <c r="B20" s="91"/>
      <c r="C20" s="91"/>
      <c r="D20" s="91"/>
      <c r="E20" s="91"/>
      <c r="F20" s="91"/>
      <c r="G20"/>
      <c r="H20" s="91"/>
      <c r="I20" s="91"/>
      <c r="J20" s="91"/>
      <c r="K20" s="91"/>
      <c r="L20" s="97"/>
    </row>
    <row r="21" spans="1:15">
      <c r="B21" s="5">
        <f>SUM(B25:B30)</f>
        <v>0</v>
      </c>
      <c r="C21" s="5">
        <f>SUM(C23:C30)</f>
        <v>0</v>
      </c>
      <c r="D21" s="5">
        <f>SUM(D23:D30)</f>
        <v>0</v>
      </c>
      <c r="E21" s="5">
        <f>SUM(E23:E58)</f>
        <v>0</v>
      </c>
      <c r="F21" s="4"/>
      <c r="L21" s="4"/>
    </row>
    <row r="22" spans="1:15">
      <c r="A22" s="6" t="s">
        <v>7</v>
      </c>
      <c r="B22" s="14" t="s">
        <v>6</v>
      </c>
      <c r="C22" s="9"/>
      <c r="D22" s="9"/>
      <c r="E22" s="9"/>
      <c r="F22" s="9"/>
      <c r="H22" s="114"/>
      <c r="I22" s="115"/>
      <c r="J22" s="116"/>
      <c r="K22" s="116"/>
      <c r="L22" s="116"/>
      <c r="M22" s="116"/>
      <c r="N22" s="116"/>
      <c r="O22" s="116"/>
    </row>
    <row r="23" spans="1:15">
      <c r="A23" s="20"/>
      <c r="B23" s="21"/>
      <c r="C23" s="21"/>
      <c r="D23" s="21"/>
      <c r="E23" s="21"/>
      <c r="F23" s="21"/>
      <c r="H23" s="114"/>
      <c r="I23" s="115"/>
      <c r="J23" s="116"/>
      <c r="K23" s="116"/>
      <c r="L23" s="116"/>
      <c r="M23" s="116"/>
      <c r="N23" s="116"/>
      <c r="O23" s="116"/>
    </row>
    <row r="24" spans="1:15">
      <c r="A24" s="20"/>
      <c r="B24" s="21"/>
      <c r="C24" s="21"/>
      <c r="D24" s="21"/>
      <c r="E24" s="21"/>
      <c r="F24" s="21"/>
      <c r="H24" s="114"/>
      <c r="I24" s="115"/>
      <c r="J24" s="116"/>
      <c r="K24" s="116"/>
      <c r="L24" s="116"/>
      <c r="M24" s="116"/>
      <c r="N24" s="116"/>
      <c r="O24" s="116"/>
    </row>
    <row r="25" spans="1:15">
      <c r="A25" s="20"/>
      <c r="B25" s="21"/>
      <c r="C25" s="21"/>
      <c r="D25" s="21"/>
      <c r="E25" s="21"/>
      <c r="F25" s="21"/>
      <c r="H25" s="114"/>
      <c r="I25" s="115"/>
      <c r="J25" s="116"/>
      <c r="K25" s="116"/>
      <c r="L25" s="116"/>
      <c r="M25" s="116"/>
      <c r="N25" s="116"/>
      <c r="O25" s="116"/>
    </row>
    <row r="26" spans="1:15">
      <c r="A26" s="20"/>
      <c r="B26" s="21"/>
      <c r="C26" s="21"/>
      <c r="D26" s="21"/>
      <c r="E26" s="21"/>
      <c r="F26" s="21"/>
      <c r="H26" s="114"/>
      <c r="I26" s="115"/>
      <c r="J26" s="116"/>
      <c r="K26" s="116"/>
      <c r="L26" s="116"/>
      <c r="M26" s="116"/>
      <c r="N26" s="116"/>
      <c r="O26" s="116"/>
    </row>
    <row r="27" spans="1:15">
      <c r="A27" s="20"/>
      <c r="B27" s="21"/>
      <c r="C27" s="21"/>
      <c r="D27" s="21"/>
      <c r="E27" s="21"/>
      <c r="F27" s="21"/>
      <c r="H27" s="114"/>
      <c r="I27" s="115"/>
      <c r="J27" s="116"/>
      <c r="K27" s="116"/>
      <c r="L27" s="116"/>
      <c r="M27" s="116"/>
      <c r="N27" s="116"/>
      <c r="O27" s="116"/>
    </row>
    <row r="28" spans="1:15">
      <c r="A28" s="20"/>
      <c r="B28" s="21"/>
      <c r="C28" s="21"/>
      <c r="D28" s="21"/>
      <c r="E28" s="21"/>
      <c r="F28" s="21"/>
      <c r="H28" s="114"/>
      <c r="I28" s="115"/>
      <c r="J28" s="117"/>
      <c r="K28" s="116"/>
      <c r="L28" s="116"/>
      <c r="M28" s="116"/>
      <c r="N28" s="116"/>
      <c r="O28" s="116"/>
    </row>
    <row r="29" spans="1:15">
      <c r="A29" s="20"/>
      <c r="B29" s="21"/>
      <c r="C29" s="21"/>
      <c r="D29" s="21"/>
      <c r="E29" s="21"/>
      <c r="F29" s="21"/>
      <c r="H29" s="114"/>
      <c r="I29" s="115"/>
      <c r="J29" s="117"/>
      <c r="K29" s="116"/>
      <c r="L29" s="116"/>
      <c r="M29" s="116"/>
      <c r="N29" s="116"/>
      <c r="O29" s="116"/>
    </row>
    <row r="30" spans="1:15">
      <c r="A30" s="20"/>
      <c r="B30" s="21"/>
      <c r="C30" s="21"/>
      <c r="D30" s="21"/>
      <c r="E30" s="21"/>
      <c r="F30" s="21"/>
      <c r="H30" s="114"/>
      <c r="I30" s="115"/>
      <c r="J30" s="117"/>
      <c r="K30" s="116"/>
      <c r="L30" s="116"/>
      <c r="M30" s="116"/>
      <c r="N30" s="116"/>
      <c r="O30" s="116"/>
    </row>
    <row r="31" spans="1:15">
      <c r="A31" s="20"/>
      <c r="B31" s="21"/>
      <c r="C31" s="21"/>
      <c r="D31" s="21"/>
      <c r="E31" s="21"/>
      <c r="F31" s="21"/>
      <c r="H31" s="114"/>
      <c r="I31" s="115"/>
      <c r="J31" s="117"/>
      <c r="K31" s="116"/>
      <c r="L31" s="116"/>
      <c r="M31" s="116"/>
      <c r="N31" s="116"/>
      <c r="O31" s="116"/>
    </row>
    <row r="32" spans="1:15">
      <c r="A32" s="20"/>
      <c r="B32" s="21"/>
      <c r="C32" s="21"/>
      <c r="D32" s="21"/>
      <c r="E32" s="21"/>
      <c r="F32" s="21"/>
      <c r="H32" s="114"/>
      <c r="I32" s="115"/>
      <c r="J32" s="117"/>
      <c r="K32" s="116"/>
      <c r="L32" s="116"/>
      <c r="M32" s="116"/>
      <c r="N32" s="116"/>
      <c r="O32" s="116"/>
    </row>
    <row r="33" spans="1:15">
      <c r="A33" s="20"/>
      <c r="B33" s="21"/>
      <c r="C33" s="21"/>
      <c r="D33" s="21"/>
      <c r="E33" s="21"/>
      <c r="F33" s="21"/>
      <c r="H33" s="114"/>
      <c r="I33" s="115"/>
      <c r="J33" s="117"/>
      <c r="K33" s="116"/>
      <c r="L33" s="116"/>
      <c r="M33" s="116"/>
      <c r="N33" s="116"/>
      <c r="O33" s="116"/>
    </row>
    <row r="34" spans="1:15">
      <c r="A34" s="20"/>
      <c r="B34" s="21"/>
      <c r="C34" s="21"/>
      <c r="D34" s="21"/>
      <c r="E34" s="21"/>
      <c r="F34" s="21"/>
      <c r="H34" s="114"/>
      <c r="I34" s="115"/>
      <c r="J34" s="116"/>
      <c r="K34" s="117"/>
      <c r="L34" s="116"/>
      <c r="M34" s="116"/>
      <c r="N34" s="116"/>
      <c r="O34" s="116"/>
    </row>
    <row r="35" spans="1:15">
      <c r="B35" s="4"/>
      <c r="C35" s="4"/>
      <c r="D35" s="4"/>
      <c r="E35" s="4"/>
      <c r="F35" s="4"/>
      <c r="H35" s="116"/>
      <c r="I35" s="116"/>
      <c r="J35" s="116"/>
      <c r="K35" s="116"/>
      <c r="L35" s="116"/>
      <c r="M35" s="116"/>
      <c r="N35" s="116"/>
      <c r="O35" s="116"/>
    </row>
    <row r="36" spans="1:15">
      <c r="B36" s="4"/>
      <c r="C36" s="4"/>
      <c r="D36" s="4"/>
      <c r="E36" s="4"/>
      <c r="F36" s="4"/>
      <c r="H36" s="116"/>
      <c r="I36" s="116"/>
      <c r="J36" s="116"/>
      <c r="K36" s="116"/>
      <c r="L36" s="116"/>
      <c r="M36" s="116"/>
      <c r="N36" s="116"/>
      <c r="O36" s="116"/>
    </row>
    <row r="37" spans="1:15">
      <c r="B37" s="4"/>
      <c r="C37" s="4"/>
      <c r="D37" s="4"/>
      <c r="E37" s="4"/>
      <c r="F37" s="4"/>
      <c r="H37" s="116"/>
      <c r="I37" s="116"/>
      <c r="J37" s="116"/>
      <c r="K37" s="116"/>
      <c r="L37" s="116"/>
      <c r="M37" s="116"/>
      <c r="N37" s="116"/>
      <c r="O37" s="116"/>
    </row>
    <row r="38" spans="1:15">
      <c r="B38" s="4"/>
      <c r="C38" s="4"/>
      <c r="D38" s="4"/>
      <c r="E38" s="4"/>
      <c r="F38" s="4"/>
      <c r="G38" s="4"/>
      <c r="H38" s="116"/>
      <c r="I38" s="116"/>
      <c r="J38" s="116"/>
      <c r="K38" s="116"/>
      <c r="L38" s="116"/>
      <c r="M38" s="116"/>
      <c r="N38" s="116"/>
      <c r="O38" s="116"/>
    </row>
    <row r="39" spans="1:15">
      <c r="B39" s="4"/>
      <c r="C39" s="4"/>
      <c r="D39" s="4"/>
      <c r="E39" s="4"/>
      <c r="F39" s="4"/>
      <c r="G39" s="4"/>
    </row>
    <row r="40" spans="1:15">
      <c r="B40" s="4"/>
      <c r="C40" s="4"/>
      <c r="D40" s="4"/>
      <c r="E40" s="4"/>
      <c r="F40" s="4"/>
      <c r="G40" s="4"/>
    </row>
    <row r="41" spans="1:15">
      <c r="B41" s="4"/>
      <c r="C41" s="4"/>
      <c r="D41" s="4"/>
      <c r="E41" s="4"/>
      <c r="F41" s="4"/>
      <c r="G41" s="4"/>
    </row>
    <row r="42" spans="1:15">
      <c r="B42" s="4"/>
      <c r="C42" s="4"/>
      <c r="D42" s="4"/>
      <c r="E42" s="4"/>
      <c r="F42" s="4"/>
      <c r="G42" s="4"/>
    </row>
    <row r="43" spans="1:15">
      <c r="B43" s="4"/>
      <c r="C43" s="4"/>
      <c r="D43" s="4"/>
      <c r="E43" s="4"/>
      <c r="F43" s="4"/>
      <c r="G43" s="4"/>
    </row>
    <row r="44" spans="1:15">
      <c r="B44" s="4"/>
      <c r="C44" s="4"/>
      <c r="D44" s="4"/>
      <c r="E44" s="4"/>
      <c r="F44" s="4"/>
      <c r="G44" s="4"/>
    </row>
    <row r="45" spans="1:15">
      <c r="B45" s="4"/>
      <c r="C45" s="4"/>
      <c r="D45" s="4"/>
      <c r="E45" s="4"/>
      <c r="F45" s="4"/>
      <c r="G45" s="4"/>
    </row>
    <row r="46" spans="1:15">
      <c r="B46" s="4"/>
      <c r="C46" s="4"/>
      <c r="D46" s="4"/>
      <c r="E46" s="4"/>
      <c r="F46" s="4"/>
      <c r="G46" s="4"/>
    </row>
    <row r="47" spans="1:15">
      <c r="B47" s="4"/>
      <c r="C47" s="4"/>
      <c r="D47" s="4"/>
      <c r="E47" s="4"/>
      <c r="F47" s="4"/>
      <c r="G47" s="4"/>
    </row>
    <row r="48" spans="1:15">
      <c r="B48" s="4"/>
      <c r="C48" s="4"/>
      <c r="D48" s="4"/>
      <c r="E48" s="4"/>
      <c r="F48" s="4"/>
      <c r="G48" s="4"/>
    </row>
    <row r="49" spans="2:7">
      <c r="B49" s="4"/>
      <c r="C49" s="4"/>
      <c r="D49" s="4"/>
      <c r="E49" s="4"/>
      <c r="F49" s="4"/>
      <c r="G49" s="4"/>
    </row>
    <row r="50" spans="2:7">
      <c r="B50" s="4"/>
      <c r="C50" s="4"/>
      <c r="D50" s="4"/>
      <c r="E50" s="4"/>
      <c r="F50" s="4"/>
      <c r="G50" s="4"/>
    </row>
    <row r="51" spans="2:7">
      <c r="B51" s="4"/>
      <c r="C51" s="4"/>
      <c r="D51" s="4"/>
      <c r="E51" s="4"/>
      <c r="F51" s="4"/>
      <c r="G51" s="4"/>
    </row>
    <row r="52" spans="2:7">
      <c r="B52" s="4"/>
      <c r="C52" s="4"/>
      <c r="D52" s="4"/>
      <c r="E52" s="4"/>
      <c r="F52" s="4"/>
      <c r="G52" s="4"/>
    </row>
    <row r="53" spans="2:7">
      <c r="B53" s="4"/>
      <c r="C53" s="4"/>
      <c r="D53" s="4"/>
      <c r="E53" s="4"/>
      <c r="F53" s="4"/>
      <c r="G53" s="4"/>
    </row>
    <row r="54" spans="2:7">
      <c r="B54" s="4"/>
      <c r="C54" s="4"/>
      <c r="D54" s="4"/>
      <c r="E54" s="4"/>
      <c r="F54" s="4"/>
      <c r="G54" s="4"/>
    </row>
    <row r="55" spans="2:7">
      <c r="B55" s="4"/>
      <c r="C55" s="4"/>
      <c r="D55" s="4"/>
      <c r="E55" s="4"/>
      <c r="F55" s="4"/>
      <c r="G55" s="4"/>
    </row>
    <row r="56" spans="2:7">
      <c r="B56" s="4"/>
      <c r="C56" s="4"/>
      <c r="D56" s="4"/>
      <c r="E56" s="4"/>
      <c r="F56" s="4"/>
      <c r="G56" s="4"/>
    </row>
    <row r="57" spans="2:7">
      <c r="B57" s="4"/>
      <c r="C57" s="4"/>
      <c r="D57" s="4"/>
      <c r="E57" s="4"/>
      <c r="F57" s="4"/>
      <c r="G57" s="4"/>
    </row>
    <row r="58" spans="2:7">
      <c r="B58" s="4"/>
      <c r="C58" s="4"/>
      <c r="D58" s="4"/>
      <c r="E58" s="4"/>
      <c r="F58" s="4"/>
      <c r="G58" s="4"/>
    </row>
    <row r="59" spans="2:7">
      <c r="B59" s="4"/>
      <c r="C59" s="4"/>
      <c r="D59" s="4"/>
      <c r="E59" s="4"/>
      <c r="F59" s="4"/>
      <c r="G59" s="4"/>
    </row>
    <row r="60" spans="2:7">
      <c r="B60" s="4"/>
      <c r="C60" s="4"/>
      <c r="D60" s="4"/>
      <c r="E60" s="4"/>
      <c r="F60" s="4"/>
      <c r="G60" s="4"/>
    </row>
    <row r="61" spans="2:7">
      <c r="B61" s="4"/>
      <c r="C61" s="4"/>
      <c r="D61" s="4"/>
      <c r="E61" s="4"/>
      <c r="F61" s="4"/>
      <c r="G61" s="4"/>
    </row>
    <row r="62" spans="2:7">
      <c r="B62" s="4"/>
      <c r="C62" s="4"/>
      <c r="D62" s="4"/>
      <c r="E62" s="4"/>
      <c r="F62" s="4"/>
      <c r="G62" s="4"/>
    </row>
    <row r="63" spans="2:7">
      <c r="B63" s="4"/>
      <c r="C63" s="4"/>
      <c r="D63" s="4"/>
      <c r="E63" s="4"/>
      <c r="F63" s="4"/>
      <c r="G63" s="4"/>
    </row>
    <row r="64" spans="2:7">
      <c r="B64" s="4"/>
      <c r="C64" s="4"/>
      <c r="D64" s="4"/>
      <c r="E64" s="4"/>
      <c r="F64" s="4"/>
      <c r="G64" s="4"/>
    </row>
    <row r="65" spans="2:7">
      <c r="B65" s="4"/>
      <c r="C65" s="4"/>
      <c r="D65" s="4"/>
      <c r="E65" s="4"/>
      <c r="F65" s="4"/>
      <c r="G65" s="4"/>
    </row>
    <row r="66" spans="2:7">
      <c r="B66" s="4"/>
      <c r="C66" s="4"/>
      <c r="D66" s="4"/>
      <c r="E66" s="4"/>
      <c r="F66" s="4"/>
      <c r="G66" s="4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I8" sqref="I8"/>
    </sheetView>
  </sheetViews>
  <sheetFormatPr defaultRowHeight="15"/>
  <cols>
    <col min="1" max="1" width="20.7109375" style="1" customWidth="1"/>
    <col min="2" max="2" width="15.28515625" style="1" customWidth="1"/>
    <col min="3" max="3" width="13.7109375" style="1" customWidth="1"/>
    <col min="4" max="4" width="13.42578125" customWidth="1"/>
    <col min="5" max="5" width="9.85546875" style="1" bestFit="1" customWidth="1"/>
    <col min="6" max="6" width="12.85546875" customWidth="1"/>
    <col min="7" max="7" width="12.28515625" customWidth="1"/>
    <col min="8" max="8" width="12" customWidth="1"/>
    <col min="9" max="9" width="11" customWidth="1"/>
    <col min="10" max="10" width="11.5703125" customWidth="1"/>
    <col min="11" max="11" width="9.85546875" bestFit="1" customWidth="1"/>
    <col min="12" max="12" width="11.42578125" customWidth="1"/>
  </cols>
  <sheetData>
    <row r="1" spans="1:12" ht="36" customHeight="1">
      <c r="B1" s="142" t="s">
        <v>17</v>
      </c>
      <c r="C1" s="143"/>
      <c r="D1" s="143"/>
    </row>
    <row r="2" spans="1:12">
      <c r="B2" s="17"/>
    </row>
    <row r="3" spans="1:12">
      <c r="B3" s="13" t="s">
        <v>0</v>
      </c>
      <c r="C3" s="29"/>
      <c r="D3" s="29"/>
      <c r="E3" s="29" t="s">
        <v>15</v>
      </c>
      <c r="F3" s="8"/>
      <c r="H3" s="12" t="s">
        <v>8</v>
      </c>
    </row>
    <row r="4" spans="1:12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2" s="5" customFormat="1">
      <c r="A5" s="28" t="s">
        <v>16</v>
      </c>
      <c r="B5" s="7">
        <v>11143.83</v>
      </c>
      <c r="C5" s="7">
        <v>2139.62</v>
      </c>
      <c r="D5" s="7">
        <v>5790.44</v>
      </c>
      <c r="E5" s="7">
        <v>762.95</v>
      </c>
      <c r="F5" s="7">
        <f>SUM(B5:E5)</f>
        <v>19836.84</v>
      </c>
      <c r="H5" s="7">
        <f>B5-B7</f>
        <v>0</v>
      </c>
      <c r="I5" s="7">
        <f>C5-C7</f>
        <v>0</v>
      </c>
      <c r="J5" s="7">
        <f>D5-D7</f>
        <v>0</v>
      </c>
      <c r="K5" s="7">
        <f>E5+E6-E7</f>
        <v>0</v>
      </c>
      <c r="L5" s="7">
        <f>SUM(H5:K5)</f>
        <v>0</v>
      </c>
    </row>
    <row r="6" spans="1:12" s="5" customFormat="1">
      <c r="B6" s="16"/>
      <c r="C6" s="106"/>
      <c r="D6" s="106"/>
      <c r="E6" s="106"/>
      <c r="F6" s="133"/>
      <c r="H6" s="16"/>
      <c r="I6" s="16"/>
      <c r="J6" s="16"/>
      <c r="K6" s="16"/>
      <c r="L6" s="16"/>
    </row>
    <row r="7" spans="1:12">
      <c r="B7" s="5">
        <f>SUM(B9:B19)</f>
        <v>11143.83</v>
      </c>
      <c r="C7" s="5">
        <f>SUM(C9:C19)</f>
        <v>2139.62</v>
      </c>
      <c r="D7" s="5">
        <f>SUM(D9:D19)</f>
        <v>5790.44</v>
      </c>
      <c r="E7" s="5">
        <f>SUM(E9:E10)</f>
        <v>762.95</v>
      </c>
      <c r="K7" s="2"/>
      <c r="L7" s="30"/>
    </row>
    <row r="8" spans="1:12">
      <c r="A8" s="6" t="s">
        <v>7</v>
      </c>
      <c r="B8" s="14" t="s">
        <v>6</v>
      </c>
      <c r="C8" s="18"/>
      <c r="D8" s="9"/>
      <c r="E8" s="18"/>
      <c r="F8" s="9"/>
    </row>
    <row r="9" spans="1:12">
      <c r="A9" s="31">
        <v>44719</v>
      </c>
      <c r="B9" s="7">
        <v>11143.83</v>
      </c>
      <c r="C9" s="33">
        <v>2139.62</v>
      </c>
      <c r="D9" s="21">
        <v>5790.44</v>
      </c>
      <c r="E9" s="7">
        <v>762.95</v>
      </c>
      <c r="F9" s="21"/>
    </row>
    <row r="10" spans="1:12">
      <c r="A10" s="31"/>
      <c r="B10" s="48"/>
      <c r="C10" s="33"/>
      <c r="D10" s="21"/>
      <c r="E10" s="7"/>
      <c r="F10" s="21"/>
    </row>
    <row r="11" spans="1:12" ht="11.45" customHeight="1">
      <c r="A11" s="32"/>
      <c r="B11" s="48"/>
      <c r="C11" s="33"/>
      <c r="D11" s="21"/>
      <c r="E11" s="7"/>
      <c r="F11" s="21"/>
      <c r="K11" s="4"/>
    </row>
    <row r="12" spans="1:12">
      <c r="A12" s="20"/>
      <c r="B12" s="48"/>
      <c r="C12" s="33"/>
      <c r="D12" s="21"/>
      <c r="E12" s="7"/>
      <c r="F12" s="21"/>
    </row>
    <row r="13" spans="1:12">
      <c r="A13" s="20"/>
      <c r="B13" s="48"/>
      <c r="C13" s="33"/>
      <c r="D13" s="21"/>
      <c r="E13" s="7"/>
      <c r="F13" s="21"/>
      <c r="H13" s="61"/>
    </row>
    <row r="14" spans="1:12">
      <c r="A14" s="20"/>
      <c r="B14" s="48"/>
      <c r="C14" s="33"/>
      <c r="D14" s="21"/>
      <c r="E14" s="7"/>
      <c r="F14" s="21"/>
    </row>
    <row r="15" spans="1:12">
      <c r="A15" s="20"/>
      <c r="B15" s="48"/>
      <c r="C15" s="33"/>
      <c r="D15" s="21"/>
      <c r="E15" s="7"/>
      <c r="F15" s="21"/>
    </row>
    <row r="16" spans="1:12">
      <c r="A16" s="20"/>
      <c r="B16" s="48"/>
      <c r="C16" s="33"/>
      <c r="D16" s="21"/>
      <c r="E16" s="7"/>
      <c r="F16" s="21"/>
    </row>
    <row r="17" spans="1:6">
      <c r="A17" s="20"/>
      <c r="B17" s="48"/>
      <c r="C17" s="33"/>
      <c r="D17" s="21"/>
      <c r="E17" s="7"/>
      <c r="F17" s="21"/>
    </row>
    <row r="18" spans="1:6">
      <c r="A18" s="20"/>
      <c r="B18" s="48"/>
      <c r="C18" s="33"/>
      <c r="D18" s="21"/>
      <c r="E18" s="7"/>
      <c r="F18" s="21"/>
    </row>
    <row r="19" spans="1:6">
      <c r="A19" s="20"/>
      <c r="B19" s="48"/>
      <c r="C19" s="7"/>
      <c r="D19" s="21"/>
      <c r="E19" s="7"/>
      <c r="F19" s="21"/>
    </row>
    <row r="20" spans="1:6">
      <c r="A20" s="10"/>
      <c r="B20" s="7"/>
      <c r="C20" s="7"/>
      <c r="D20" s="21"/>
      <c r="E20" s="7"/>
      <c r="F20" s="21"/>
    </row>
    <row r="21" spans="1:6">
      <c r="A21" s="10"/>
      <c r="B21" s="7"/>
      <c r="C21" s="7"/>
      <c r="D21" s="21"/>
      <c r="E21" s="7"/>
      <c r="F21" s="21"/>
    </row>
    <row r="22" spans="1:6">
      <c r="B22" s="5"/>
      <c r="C22" s="5"/>
      <c r="D22" s="4"/>
      <c r="E22" s="5"/>
      <c r="F22" s="4"/>
    </row>
    <row r="23" spans="1:6">
      <c r="B23" s="5"/>
      <c r="C23" s="5"/>
      <c r="D23" s="4"/>
      <c r="E23" s="5"/>
      <c r="F23" s="4"/>
    </row>
    <row r="24" spans="1:6">
      <c r="B24" s="5"/>
      <c r="C24" s="5"/>
      <c r="D24" s="4"/>
      <c r="E24" s="5"/>
      <c r="F24" s="4"/>
    </row>
    <row r="25" spans="1:6">
      <c r="B25" s="5"/>
      <c r="C25" s="5"/>
      <c r="D25" s="4"/>
      <c r="E25" s="5"/>
      <c r="F25" s="4"/>
    </row>
    <row r="26" spans="1:6">
      <c r="B26" s="5"/>
      <c r="C26" s="5"/>
      <c r="D26" s="4"/>
      <c r="E26" s="5"/>
      <c r="F26" s="4"/>
    </row>
    <row r="27" spans="1:6">
      <c r="B27" s="5"/>
      <c r="C27" s="5"/>
      <c r="D27" s="4"/>
      <c r="E27" s="5"/>
      <c r="F27" s="4"/>
    </row>
    <row r="28" spans="1:6">
      <c r="B28" s="5"/>
      <c r="C28" s="5"/>
      <c r="D28" s="4"/>
      <c r="E28" s="5"/>
      <c r="F28" s="4"/>
    </row>
    <row r="29" spans="1:6">
      <c r="B29" s="5"/>
      <c r="C29" s="5"/>
      <c r="D29" s="4"/>
      <c r="E29" s="5"/>
      <c r="F29" s="4"/>
    </row>
    <row r="30" spans="1:6">
      <c r="B30" s="5"/>
      <c r="C30" s="5"/>
      <c r="D30" s="4"/>
      <c r="E30" s="5"/>
      <c r="F30" s="4"/>
    </row>
    <row r="31" spans="1:6">
      <c r="B31" s="5"/>
      <c r="C31" s="5"/>
      <c r="D31" s="4"/>
      <c r="E31" s="5"/>
      <c r="F31" s="4"/>
    </row>
    <row r="32" spans="1:6">
      <c r="B32" s="5"/>
      <c r="C32" s="5"/>
      <c r="D32" s="4"/>
      <c r="E32" s="5"/>
      <c r="F32" s="4"/>
    </row>
    <row r="33" spans="2:6">
      <c r="B33" s="5"/>
      <c r="C33" s="5"/>
      <c r="D33" s="4"/>
      <c r="E33" s="5"/>
      <c r="F33" s="4"/>
    </row>
    <row r="34" spans="2:6">
      <c r="B34" s="5"/>
      <c r="C34" s="5"/>
      <c r="D34" s="4"/>
      <c r="E34" s="5"/>
      <c r="F34" s="4"/>
    </row>
    <row r="35" spans="2:6">
      <c r="B35" s="5"/>
      <c r="C35" s="5"/>
      <c r="D35" s="4"/>
      <c r="E35" s="5"/>
      <c r="F35" s="4"/>
    </row>
    <row r="36" spans="2:6">
      <c r="B36" s="5"/>
      <c r="C36" s="5"/>
      <c r="D36" s="4"/>
      <c r="E36" s="5"/>
      <c r="F36" s="4"/>
    </row>
    <row r="37" spans="2:6">
      <c r="B37" s="5"/>
      <c r="C37" s="5"/>
      <c r="D37" s="4"/>
      <c r="E37" s="5"/>
      <c r="F37" s="4"/>
    </row>
    <row r="38" spans="2:6">
      <c r="B38" s="5"/>
      <c r="C38" s="5"/>
      <c r="D38" s="4"/>
      <c r="E38" s="5"/>
      <c r="F38" s="4"/>
    </row>
    <row r="39" spans="2:6">
      <c r="B39" s="5"/>
      <c r="C39" s="5"/>
      <c r="D39" s="4"/>
      <c r="E39" s="5"/>
      <c r="F39" s="4"/>
    </row>
    <row r="40" spans="2:6">
      <c r="B40" s="5"/>
      <c r="C40" s="5"/>
      <c r="D40" s="4"/>
      <c r="E40" s="5"/>
      <c r="F40" s="4"/>
    </row>
    <row r="41" spans="2:6">
      <c r="B41" s="5"/>
      <c r="C41" s="5"/>
      <c r="D41" s="4"/>
      <c r="E41" s="5"/>
      <c r="F41" s="4"/>
    </row>
    <row r="42" spans="2:6">
      <c r="B42" s="5"/>
      <c r="C42" s="5"/>
      <c r="D42" s="4"/>
      <c r="E42" s="5"/>
      <c r="F42" s="4"/>
    </row>
    <row r="43" spans="2:6">
      <c r="B43" s="5"/>
      <c r="C43" s="5"/>
      <c r="D43" s="4"/>
      <c r="E43" s="5"/>
      <c r="F43" s="4"/>
    </row>
    <row r="44" spans="2:6">
      <c r="B44" s="5"/>
      <c r="C44" s="5"/>
      <c r="D44" s="4"/>
      <c r="E44" s="5"/>
      <c r="F44" s="4"/>
    </row>
    <row r="45" spans="2:6">
      <c r="B45" s="5"/>
      <c r="C45" s="5"/>
      <c r="D45" s="4"/>
      <c r="E45" s="5"/>
      <c r="F45" s="4"/>
    </row>
    <row r="46" spans="2:6">
      <c r="B46" s="5"/>
      <c r="C46" s="5"/>
      <c r="D46" s="4"/>
      <c r="E46" s="5"/>
      <c r="F46" s="4"/>
    </row>
    <row r="47" spans="2:6">
      <c r="B47" s="5"/>
      <c r="C47" s="5"/>
      <c r="D47" s="4"/>
      <c r="E47" s="5"/>
      <c r="F47" s="4"/>
    </row>
  </sheetData>
  <mergeCells count="1">
    <mergeCell ref="B1:D1"/>
  </mergeCells>
  <pageMargins left="0" right="0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2"/>
  <sheetViews>
    <sheetView workbookViewId="0">
      <selection activeCell="M34" sqref="M34"/>
    </sheetView>
  </sheetViews>
  <sheetFormatPr defaultRowHeight="15"/>
  <cols>
    <col min="1" max="1" width="13.42578125" style="1" customWidth="1"/>
    <col min="2" max="2" width="15.28515625" style="1" customWidth="1"/>
    <col min="3" max="3" width="22.7109375" style="1" customWidth="1"/>
    <col min="4" max="4" width="17.5703125" customWidth="1"/>
    <col min="5" max="5" width="9.85546875" style="1" bestFit="1" customWidth="1"/>
    <col min="6" max="6" width="18.7109375" customWidth="1"/>
    <col min="8" max="8" width="14.5703125" customWidth="1"/>
    <col min="9" max="9" width="12.28515625" customWidth="1"/>
    <col min="10" max="10" width="13.140625" customWidth="1"/>
    <col min="11" max="11" width="9.85546875" bestFit="1" customWidth="1"/>
    <col min="12" max="12" width="15.140625" customWidth="1"/>
  </cols>
  <sheetData>
    <row r="1" spans="1:12">
      <c r="B1" s="19" t="s">
        <v>18</v>
      </c>
      <c r="C1" s="28" t="s">
        <v>19</v>
      </c>
      <c r="D1" s="8"/>
    </row>
    <row r="2" spans="1:12">
      <c r="B2" s="17"/>
    </row>
    <row r="3" spans="1:12">
      <c r="B3" s="13" t="s">
        <v>0</v>
      </c>
      <c r="C3" s="29"/>
      <c r="D3" s="29"/>
      <c r="E3" s="29" t="s">
        <v>15</v>
      </c>
      <c r="F3" s="8"/>
      <c r="H3" s="12" t="s">
        <v>8</v>
      </c>
    </row>
    <row r="4" spans="1:12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2" s="5" customFormat="1">
      <c r="B5" s="7">
        <v>44090.25</v>
      </c>
      <c r="C5" s="7">
        <v>15475.68</v>
      </c>
      <c r="D5" s="7">
        <v>47368.73</v>
      </c>
      <c r="E5" s="7">
        <v>9339</v>
      </c>
      <c r="F5" s="7">
        <f>B5+C5+D5+E5</f>
        <v>116273.66</v>
      </c>
      <c r="H5" s="7">
        <f>B5-B7</f>
        <v>44090.25</v>
      </c>
      <c r="I5" s="7">
        <f>C5-C7</f>
        <v>0</v>
      </c>
      <c r="J5" s="7">
        <f>D5-D7</f>
        <v>41683.410000000003</v>
      </c>
      <c r="K5" s="7">
        <f>E5-E7</f>
        <v>0</v>
      </c>
      <c r="L5" s="7">
        <f>H5+I5+J5+K5</f>
        <v>85773.66</v>
      </c>
    </row>
    <row r="6" spans="1:12" s="5" customFormat="1">
      <c r="B6" s="16"/>
      <c r="C6" s="16"/>
      <c r="D6" s="42"/>
      <c r="E6" s="34"/>
      <c r="F6" s="34"/>
      <c r="H6" s="16"/>
      <c r="I6" s="16"/>
      <c r="J6" s="16"/>
      <c r="K6" s="16"/>
      <c r="L6" s="16"/>
    </row>
    <row r="7" spans="1:12">
      <c r="B7" s="5">
        <f>SUM(B16:B26)</f>
        <v>0</v>
      </c>
      <c r="C7" s="5">
        <f>SUM(C9:C14)</f>
        <v>15475.68</v>
      </c>
      <c r="D7" s="55">
        <f>SUM(D16:D17)</f>
        <v>5685.32</v>
      </c>
      <c r="E7" s="5">
        <f>SUM(E14:E15)</f>
        <v>9339</v>
      </c>
      <c r="K7" s="2"/>
      <c r="L7" s="30"/>
    </row>
    <row r="8" spans="1:12">
      <c r="A8" s="6" t="s">
        <v>7</v>
      </c>
      <c r="B8" s="14" t="s">
        <v>6</v>
      </c>
      <c r="C8" s="18"/>
      <c r="D8" s="9"/>
      <c r="E8" s="18"/>
      <c r="F8" s="9"/>
    </row>
    <row r="9" spans="1:12">
      <c r="A9" s="49">
        <v>43396</v>
      </c>
      <c r="B9" s="40"/>
      <c r="C9" s="50">
        <v>330.5</v>
      </c>
      <c r="D9" s="51"/>
      <c r="E9" s="52"/>
      <c r="F9" s="9"/>
      <c r="H9" s="68"/>
      <c r="I9" s="68"/>
      <c r="J9" s="68"/>
      <c r="K9" s="68"/>
      <c r="L9" s="68"/>
    </row>
    <row r="10" spans="1:12">
      <c r="A10" s="49">
        <v>43396</v>
      </c>
      <c r="B10" s="40"/>
      <c r="C10" s="50">
        <v>330.5</v>
      </c>
      <c r="D10" s="51"/>
      <c r="E10" s="52"/>
      <c r="F10" s="9"/>
      <c r="H10" s="68"/>
      <c r="I10" s="68"/>
      <c r="J10" s="68"/>
      <c r="K10" s="68"/>
      <c r="L10" s="68"/>
    </row>
    <row r="11" spans="1:12">
      <c r="A11" s="49">
        <v>43396</v>
      </c>
      <c r="B11" s="40"/>
      <c r="C11" s="50">
        <v>2500</v>
      </c>
      <c r="D11" s="51"/>
      <c r="E11" s="52"/>
      <c r="F11" s="9"/>
      <c r="H11" s="68"/>
      <c r="I11" s="68"/>
      <c r="J11" s="68"/>
      <c r="K11" s="68"/>
      <c r="L11" s="68"/>
    </row>
    <row r="12" spans="1:12">
      <c r="A12" s="49">
        <v>43396</v>
      </c>
      <c r="B12" s="40"/>
      <c r="C12" s="50">
        <v>3000</v>
      </c>
      <c r="D12" s="51"/>
      <c r="E12" s="52"/>
      <c r="F12" s="9"/>
      <c r="H12" s="68"/>
      <c r="I12" s="68"/>
      <c r="J12" s="68"/>
      <c r="K12" s="68"/>
      <c r="L12" s="68"/>
    </row>
    <row r="13" spans="1:12">
      <c r="A13" s="49">
        <v>43396</v>
      </c>
      <c r="B13" s="40"/>
      <c r="C13" s="50">
        <v>5000</v>
      </c>
      <c r="D13" s="51"/>
      <c r="E13" s="52"/>
      <c r="F13" s="9"/>
      <c r="H13" s="68"/>
      <c r="I13" s="68"/>
      <c r="J13" s="68"/>
      <c r="K13" s="68"/>
      <c r="L13" s="68"/>
    </row>
    <row r="14" spans="1:12">
      <c r="A14" s="49">
        <v>43396</v>
      </c>
      <c r="B14" s="40"/>
      <c r="C14" s="50">
        <v>4314.68</v>
      </c>
      <c r="D14" s="51"/>
      <c r="E14" s="50">
        <v>4669.5</v>
      </c>
      <c r="F14" s="9"/>
      <c r="H14" s="68"/>
      <c r="I14" s="68"/>
      <c r="J14" s="68"/>
      <c r="K14" s="68"/>
      <c r="L14" s="68"/>
    </row>
    <row r="15" spans="1:12">
      <c r="A15" s="49">
        <v>43396</v>
      </c>
      <c r="B15" s="40"/>
      <c r="C15" s="17"/>
      <c r="D15" s="51"/>
      <c r="E15" s="50">
        <v>4669.5</v>
      </c>
      <c r="F15" s="9"/>
      <c r="H15" s="68"/>
      <c r="I15" s="68"/>
      <c r="J15" s="68"/>
      <c r="K15" s="68"/>
      <c r="L15" s="68"/>
    </row>
    <row r="16" spans="1:12">
      <c r="A16" s="49">
        <v>43396</v>
      </c>
      <c r="B16" s="36"/>
      <c r="C16" s="52"/>
      <c r="D16" s="53">
        <v>685.32</v>
      </c>
      <c r="E16" s="54"/>
      <c r="F16" s="21"/>
      <c r="H16" s="68"/>
      <c r="I16" s="68"/>
      <c r="J16" s="68"/>
      <c r="K16" s="68"/>
      <c r="L16" s="68"/>
    </row>
    <row r="17" spans="1:12">
      <c r="A17" s="49">
        <v>43396</v>
      </c>
      <c r="B17" s="36"/>
      <c r="C17" s="33"/>
      <c r="D17" s="53">
        <v>5000</v>
      </c>
      <c r="E17" s="54"/>
      <c r="F17" s="21"/>
      <c r="H17" s="68"/>
      <c r="I17" s="68"/>
      <c r="J17" s="68"/>
      <c r="K17" s="68"/>
      <c r="L17" s="68"/>
    </row>
    <row r="18" spans="1:12">
      <c r="A18" s="35"/>
      <c r="B18" s="36"/>
      <c r="C18" s="33"/>
      <c r="D18" s="21"/>
      <c r="E18" s="7"/>
      <c r="F18" s="21"/>
    </row>
    <row r="19" spans="1:12">
      <c r="A19" s="35"/>
      <c r="B19" s="36"/>
      <c r="C19" s="33"/>
      <c r="D19" s="21"/>
      <c r="E19" s="7"/>
      <c r="F19" s="21"/>
    </row>
    <row r="20" spans="1:12">
      <c r="A20" s="35"/>
      <c r="B20" s="37"/>
      <c r="C20" s="33"/>
      <c r="D20" s="21"/>
      <c r="E20" s="7"/>
      <c r="F20" s="21"/>
    </row>
    <row r="21" spans="1:12">
      <c r="A21" s="35"/>
      <c r="B21" s="38"/>
      <c r="C21" s="33"/>
      <c r="D21" s="21"/>
      <c r="E21" s="7"/>
      <c r="F21" s="21"/>
    </row>
    <row r="22" spans="1:12">
      <c r="A22" s="35"/>
      <c r="B22" s="38"/>
      <c r="C22" s="33"/>
      <c r="D22" s="21"/>
      <c r="E22" s="7"/>
      <c r="F22" s="21"/>
    </row>
    <row r="23" spans="1:12">
      <c r="A23" s="35"/>
      <c r="B23" s="38"/>
      <c r="C23" s="33"/>
      <c r="D23" s="21"/>
      <c r="E23" s="7"/>
      <c r="F23" s="21"/>
    </row>
    <row r="24" spans="1:12">
      <c r="A24" s="35"/>
      <c r="B24" s="38"/>
      <c r="C24" s="33"/>
      <c r="D24" s="21"/>
      <c r="E24" s="7"/>
      <c r="F24" s="21"/>
    </row>
    <row r="25" spans="1:12">
      <c r="A25" s="35"/>
      <c r="B25" s="38"/>
      <c r="C25" s="33"/>
      <c r="D25" s="21"/>
      <c r="E25" s="7"/>
      <c r="F25" s="21"/>
    </row>
    <row r="26" spans="1:12">
      <c r="A26" s="35"/>
      <c r="B26" s="39"/>
      <c r="C26" s="33"/>
      <c r="D26" s="21"/>
      <c r="E26" s="7"/>
      <c r="F26" s="21"/>
    </row>
    <row r="27" spans="1:12">
      <c r="B27" s="5"/>
      <c r="C27" s="5"/>
      <c r="D27" s="4"/>
      <c r="E27" s="5"/>
      <c r="F27" s="4"/>
    </row>
    <row r="28" spans="1:12">
      <c r="B28" s="5"/>
      <c r="C28" s="5"/>
      <c r="D28" s="4"/>
      <c r="E28" s="5"/>
      <c r="F28" s="4"/>
    </row>
    <row r="29" spans="1:12">
      <c r="B29" s="5"/>
      <c r="C29" s="5"/>
      <c r="D29" s="4"/>
      <c r="E29" s="5"/>
      <c r="F29" s="4"/>
    </row>
    <row r="30" spans="1:12">
      <c r="B30" s="5"/>
      <c r="C30" s="5"/>
      <c r="D30" s="4"/>
      <c r="E30" s="5"/>
      <c r="F30" s="4"/>
    </row>
    <row r="31" spans="1:12">
      <c r="B31" s="5"/>
      <c r="C31" s="5"/>
      <c r="D31" s="4"/>
      <c r="E31" s="5"/>
      <c r="F31" s="4"/>
    </row>
    <row r="32" spans="1:12">
      <c r="B32" s="5"/>
      <c r="C32" s="5"/>
      <c r="D32" s="4"/>
      <c r="E32" s="5"/>
      <c r="F32" s="4"/>
    </row>
    <row r="33" spans="2:6">
      <c r="B33" s="5"/>
      <c r="C33" s="5"/>
      <c r="D33" s="4"/>
      <c r="E33" s="5"/>
      <c r="F33" s="4"/>
    </row>
    <row r="34" spans="2:6">
      <c r="B34" s="5"/>
      <c r="C34" s="5"/>
      <c r="D34" s="4"/>
      <c r="E34" s="5"/>
      <c r="F34" s="4"/>
    </row>
    <row r="35" spans="2:6">
      <c r="B35" s="5"/>
      <c r="C35" s="5"/>
      <c r="D35" s="4"/>
      <c r="E35" s="5"/>
      <c r="F35" s="4"/>
    </row>
    <row r="36" spans="2:6">
      <c r="B36" s="5"/>
      <c r="C36" s="5"/>
      <c r="D36" s="4"/>
      <c r="E36" s="5"/>
      <c r="F36" s="4"/>
    </row>
    <row r="37" spans="2:6">
      <c r="B37" s="5"/>
      <c r="C37" s="5"/>
      <c r="D37" s="4"/>
      <c r="E37" s="5"/>
      <c r="F37" s="4"/>
    </row>
    <row r="38" spans="2:6">
      <c r="B38" s="5"/>
      <c r="C38" s="5"/>
      <c r="D38" s="4"/>
      <c r="E38" s="5"/>
      <c r="F38" s="4"/>
    </row>
    <row r="39" spans="2:6">
      <c r="B39" s="5"/>
      <c r="C39" s="5"/>
      <c r="D39" s="4"/>
      <c r="E39" s="5"/>
      <c r="F39" s="4"/>
    </row>
    <row r="40" spans="2:6">
      <c r="B40" s="5"/>
      <c r="C40" s="5"/>
      <c r="D40" s="4"/>
      <c r="E40" s="5"/>
      <c r="F40" s="4"/>
    </row>
    <row r="41" spans="2:6">
      <c r="B41" s="5"/>
      <c r="C41" s="5"/>
      <c r="D41" s="4"/>
      <c r="E41" s="5"/>
      <c r="F41" s="4"/>
    </row>
    <row r="42" spans="2:6">
      <c r="B42" s="5"/>
      <c r="C42" s="5"/>
      <c r="D42" s="4"/>
      <c r="E42" s="5"/>
      <c r="F42" s="4"/>
    </row>
    <row r="43" spans="2:6">
      <c r="B43" s="5"/>
      <c r="C43" s="5"/>
      <c r="D43" s="4"/>
      <c r="E43" s="5"/>
      <c r="F43" s="4"/>
    </row>
    <row r="44" spans="2:6">
      <c r="B44" s="5"/>
      <c r="C44" s="5"/>
      <c r="D44" s="4"/>
      <c r="E44" s="5"/>
      <c r="F44" s="4"/>
    </row>
    <row r="45" spans="2:6">
      <c r="B45" s="5"/>
      <c r="C45" s="5"/>
      <c r="D45" s="4"/>
      <c r="E45" s="5"/>
      <c r="F45" s="4"/>
    </row>
    <row r="46" spans="2:6">
      <c r="B46" s="5"/>
      <c r="C46" s="5"/>
      <c r="D46" s="4"/>
      <c r="E46" s="5"/>
      <c r="F46" s="4"/>
    </row>
    <row r="47" spans="2:6">
      <c r="B47" s="5"/>
      <c r="C47" s="5"/>
      <c r="D47" s="4"/>
      <c r="E47" s="5"/>
      <c r="F47" s="4"/>
    </row>
    <row r="48" spans="2:6">
      <c r="B48" s="5"/>
      <c r="C48" s="5"/>
      <c r="D48" s="4"/>
      <c r="E48" s="5"/>
      <c r="F48" s="4"/>
    </row>
    <row r="49" spans="2:6">
      <c r="B49" s="5"/>
      <c r="C49" s="5"/>
      <c r="D49" s="4"/>
      <c r="E49" s="5"/>
      <c r="F49" s="4"/>
    </row>
    <row r="50" spans="2:6">
      <c r="B50" s="5"/>
      <c r="C50" s="5"/>
      <c r="D50" s="4"/>
      <c r="E50" s="5"/>
      <c r="F50" s="4"/>
    </row>
    <row r="51" spans="2:6">
      <c r="B51" s="5"/>
      <c r="C51" s="5"/>
      <c r="D51" s="4"/>
      <c r="E51" s="5"/>
      <c r="F51" s="4"/>
    </row>
    <row r="52" spans="2:6">
      <c r="B52" s="5"/>
      <c r="C52" s="5"/>
      <c r="D52" s="4"/>
      <c r="E52" s="5"/>
      <c r="F52" s="4"/>
    </row>
  </sheetData>
  <pageMargins left="0" right="0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B6" sqref="B6:D6"/>
    </sheetView>
  </sheetViews>
  <sheetFormatPr defaultRowHeight="15"/>
  <cols>
    <col min="1" max="1" width="10.85546875" customWidth="1"/>
    <col min="2" max="2" width="13.140625" customWidth="1"/>
    <col min="3" max="3" width="19.42578125" customWidth="1"/>
    <col min="6" max="6" width="9.7109375" customWidth="1"/>
  </cols>
  <sheetData>
    <row r="1" spans="1:14">
      <c r="A1" s="65"/>
      <c r="B1" s="64" t="s">
        <v>23</v>
      </c>
      <c r="C1" s="144" t="s">
        <v>24</v>
      </c>
      <c r="D1" s="143"/>
      <c r="E1" s="143"/>
      <c r="F1" s="143"/>
      <c r="G1" s="143"/>
    </row>
    <row r="2" spans="1:14">
      <c r="A2" s="65"/>
      <c r="B2" s="17"/>
      <c r="C2" s="65"/>
      <c r="D2" s="65"/>
      <c r="E2" s="65"/>
    </row>
    <row r="3" spans="1:14">
      <c r="A3" s="65"/>
      <c r="B3" s="13" t="s">
        <v>0</v>
      </c>
      <c r="C3" s="29"/>
      <c r="D3" s="29"/>
      <c r="E3" s="29" t="s">
        <v>15</v>
      </c>
      <c r="F3" s="8"/>
      <c r="H3" s="12" t="s">
        <v>8</v>
      </c>
    </row>
    <row r="4" spans="1:14">
      <c r="A4" s="2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2"/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4">
      <c r="A5" s="66" t="s">
        <v>25</v>
      </c>
      <c r="B5" s="7">
        <v>19476.240000000002</v>
      </c>
      <c r="C5" s="7">
        <v>5297.54</v>
      </c>
      <c r="D5" s="7">
        <v>6441.65</v>
      </c>
      <c r="E5" s="7">
        <v>2052.19</v>
      </c>
      <c r="F5" s="7">
        <f>SUM(B5:E5)</f>
        <v>33267.620000000003</v>
      </c>
      <c r="G5" s="5"/>
      <c r="H5" s="7">
        <f>B5+B6</f>
        <v>37696.100000000006</v>
      </c>
      <c r="I5" s="7">
        <f>C5+C6</f>
        <v>10253.34</v>
      </c>
      <c r="J5" s="7">
        <f>D5+D6</f>
        <v>13790.3</v>
      </c>
      <c r="K5" s="7">
        <f>E5-E8</f>
        <v>2052.19</v>
      </c>
      <c r="L5" s="7">
        <f>H5+I5+J5+K5</f>
        <v>63791.930000000008</v>
      </c>
    </row>
    <row r="6" spans="1:14">
      <c r="A6" s="66" t="s">
        <v>26</v>
      </c>
      <c r="B6" s="7">
        <v>18219.86</v>
      </c>
      <c r="C6" s="7">
        <v>4955.8</v>
      </c>
      <c r="D6" s="7">
        <v>7348.65</v>
      </c>
      <c r="E6" s="7"/>
      <c r="F6" s="7">
        <f>SUM(B6:E6)</f>
        <v>30524.309999999998</v>
      </c>
      <c r="G6" s="5"/>
      <c r="H6" s="16"/>
      <c r="I6" s="16"/>
      <c r="J6" s="16"/>
      <c r="K6" s="16"/>
      <c r="L6" s="16"/>
    </row>
    <row r="7" spans="1:14">
      <c r="A7" s="5"/>
      <c r="B7" s="16"/>
      <c r="C7" s="16"/>
      <c r="D7" s="16"/>
      <c r="E7" s="16"/>
      <c r="F7" s="16">
        <f>SUM(F5:F6)</f>
        <v>63791.93</v>
      </c>
      <c r="G7" s="5"/>
      <c r="H7" s="16"/>
      <c r="I7" s="16"/>
      <c r="J7" s="16"/>
      <c r="K7" s="16"/>
      <c r="L7" s="16"/>
    </row>
    <row r="8" spans="1:14">
      <c r="A8" s="65"/>
      <c r="B8" s="5">
        <f>SUM(B10:B19)</f>
        <v>0</v>
      </c>
      <c r="C8" s="5">
        <f>SUM(C12:C30)</f>
        <v>0</v>
      </c>
      <c r="D8" s="65">
        <f>SUM(D9:D19)</f>
        <v>0</v>
      </c>
      <c r="E8" s="5">
        <f>SUM(E9:E18)</f>
        <v>0</v>
      </c>
      <c r="F8" s="4">
        <f>B8+E8</f>
        <v>0</v>
      </c>
      <c r="H8" s="122"/>
      <c r="I8" s="68"/>
      <c r="J8" s="68"/>
      <c r="K8" s="123"/>
      <c r="L8" s="124"/>
      <c r="M8" s="68"/>
      <c r="N8" s="68"/>
    </row>
    <row r="9" spans="1:14">
      <c r="A9" s="6" t="s">
        <v>7</v>
      </c>
      <c r="B9" s="14" t="s">
        <v>6</v>
      </c>
      <c r="C9" s="18"/>
      <c r="D9" s="18"/>
      <c r="E9" s="18"/>
      <c r="F9" s="9"/>
      <c r="H9" s="68"/>
      <c r="I9" s="68"/>
      <c r="J9" s="68"/>
      <c r="K9" s="68"/>
      <c r="L9" s="68"/>
      <c r="M9" s="68"/>
      <c r="N9" s="68"/>
    </row>
    <row r="10" spans="1:14">
      <c r="A10" s="58"/>
      <c r="B10" s="7"/>
      <c r="C10" s="18"/>
      <c r="D10" s="57"/>
      <c r="E10" s="18"/>
      <c r="F10" s="9"/>
    </row>
    <row r="11" spans="1:14">
      <c r="A11" s="58"/>
      <c r="B11" s="60"/>
      <c r="C11" s="18"/>
      <c r="D11" s="57"/>
      <c r="E11" s="18"/>
      <c r="F11" s="9"/>
      <c r="H11" s="61"/>
      <c r="I11" s="61"/>
      <c r="J11" s="61"/>
    </row>
    <row r="12" spans="1:14">
      <c r="A12" s="58"/>
      <c r="B12" s="7"/>
      <c r="C12" s="38"/>
      <c r="D12" s="57"/>
      <c r="E12" s="62"/>
      <c r="F12" s="9"/>
    </row>
    <row r="13" spans="1:14">
      <c r="A13" s="58"/>
      <c r="B13" s="56"/>
      <c r="C13" s="38"/>
      <c r="D13" s="57"/>
      <c r="E13" s="62"/>
      <c r="F13" s="9"/>
    </row>
    <row r="14" spans="1:14">
      <c r="A14" s="58"/>
      <c r="B14" s="56"/>
      <c r="C14" s="38"/>
      <c r="D14" s="57"/>
      <c r="E14" s="62"/>
      <c r="F14" s="9"/>
    </row>
    <row r="15" spans="1:14">
      <c r="A15" s="58"/>
      <c r="B15" s="56"/>
      <c r="C15" s="38"/>
      <c r="D15" s="57"/>
      <c r="E15" s="62"/>
      <c r="F15" s="9"/>
    </row>
    <row r="16" spans="1:14">
      <c r="A16" s="58"/>
      <c r="B16" s="56"/>
      <c r="C16" s="38"/>
      <c r="D16" s="65"/>
      <c r="E16" s="63"/>
      <c r="F16" s="9"/>
    </row>
    <row r="17" spans="1:6">
      <c r="A17" s="20"/>
      <c r="B17" s="7"/>
      <c r="C17" s="38"/>
      <c r="D17" s="41"/>
      <c r="E17" s="9"/>
      <c r="F17" s="9"/>
    </row>
    <row r="18" spans="1:6">
      <c r="A18" s="20"/>
      <c r="B18" s="60"/>
      <c r="C18" s="18"/>
      <c r="D18" s="41"/>
      <c r="E18" s="9"/>
      <c r="F18" s="9"/>
    </row>
    <row r="19" spans="1:6">
      <c r="A19" s="20"/>
      <c r="B19" s="60"/>
      <c r="C19" s="33"/>
      <c r="D19" s="41"/>
      <c r="E19" s="7"/>
      <c r="F19" s="21"/>
    </row>
    <row r="20" spans="1:6">
      <c r="A20" s="35"/>
      <c r="B20" s="36"/>
      <c r="C20" s="33"/>
      <c r="D20" s="7"/>
      <c r="E20" s="7"/>
      <c r="F20" s="21"/>
    </row>
    <row r="21" spans="1:6">
      <c r="A21" s="35"/>
      <c r="B21" s="36"/>
      <c r="C21" s="33"/>
      <c r="D21" s="7"/>
      <c r="E21" s="7"/>
      <c r="F21" s="21"/>
    </row>
    <row r="22" spans="1:6">
      <c r="A22" s="35"/>
      <c r="B22" s="36"/>
      <c r="C22" s="33"/>
      <c r="D22" s="7"/>
      <c r="E22" s="7"/>
      <c r="F22" s="21"/>
    </row>
    <row r="23" spans="1:6">
      <c r="A23" s="35"/>
      <c r="B23" s="36"/>
      <c r="C23" s="33"/>
      <c r="D23" s="7"/>
      <c r="E23" s="7"/>
      <c r="F23" s="21"/>
    </row>
    <row r="24" spans="1:6">
      <c r="A24" s="35"/>
      <c r="B24" s="37"/>
      <c r="C24" s="33"/>
      <c r="D24" s="7"/>
      <c r="E24" s="7"/>
      <c r="F24" s="21"/>
    </row>
    <row r="25" spans="1:6">
      <c r="A25" s="35"/>
      <c r="B25" s="38"/>
      <c r="C25" s="33"/>
      <c r="D25" s="7"/>
      <c r="E25" s="7"/>
      <c r="F25" s="21"/>
    </row>
    <row r="26" spans="1:6">
      <c r="A26" s="35"/>
      <c r="B26" s="38"/>
      <c r="C26" s="33"/>
      <c r="D26" s="7"/>
      <c r="E26" s="7"/>
      <c r="F26" s="21"/>
    </row>
    <row r="27" spans="1:6">
      <c r="A27" s="35"/>
      <c r="B27" s="38"/>
      <c r="C27" s="33"/>
      <c r="D27" s="7"/>
      <c r="E27" s="7"/>
      <c r="F27" s="21"/>
    </row>
    <row r="28" spans="1:6">
      <c r="A28" s="35"/>
      <c r="B28" s="38"/>
      <c r="C28" s="33"/>
      <c r="D28" s="7"/>
      <c r="E28" s="7"/>
      <c r="F28" s="21"/>
    </row>
    <row r="29" spans="1:6">
      <c r="A29" s="35"/>
      <c r="B29" s="38"/>
      <c r="C29" s="33"/>
      <c r="D29" s="7"/>
      <c r="E29" s="7"/>
      <c r="F29" s="21"/>
    </row>
  </sheetData>
  <mergeCells count="1">
    <mergeCell ref="C1:G1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7"/>
  <sheetViews>
    <sheetView workbookViewId="0">
      <selection activeCell="I12" sqref="I12"/>
    </sheetView>
  </sheetViews>
  <sheetFormatPr defaultRowHeight="15"/>
  <cols>
    <col min="1" max="1" width="11.42578125" style="110" customWidth="1"/>
    <col min="2" max="2" width="14.7109375" style="110" customWidth="1"/>
    <col min="3" max="3" width="14.28515625" style="110" customWidth="1"/>
    <col min="4" max="4" width="10.7109375" style="110" customWidth="1"/>
    <col min="5" max="5" width="11.5703125" style="110" customWidth="1"/>
    <col min="6" max="6" width="11.85546875" customWidth="1"/>
    <col min="7" max="7" width="8.140625" customWidth="1"/>
    <col min="8" max="8" width="11" customWidth="1"/>
    <col min="9" max="9" width="11.28515625" customWidth="1"/>
    <col min="10" max="10" width="10.7109375" customWidth="1"/>
    <col min="11" max="11" width="7.28515625" customWidth="1"/>
    <col min="12" max="12" width="15.140625" customWidth="1"/>
  </cols>
  <sheetData>
    <row r="1" spans="1:12">
      <c r="B1" s="64" t="s">
        <v>21</v>
      </c>
      <c r="C1" s="112" t="s">
        <v>22</v>
      </c>
      <c r="D1" s="17"/>
    </row>
    <row r="2" spans="1:12">
      <c r="B2" s="17"/>
    </row>
    <row r="3" spans="1:12">
      <c r="B3" s="13" t="s">
        <v>0</v>
      </c>
      <c r="C3" s="29"/>
      <c r="D3" s="29"/>
      <c r="E3" s="29" t="s">
        <v>15</v>
      </c>
      <c r="F3" s="8"/>
      <c r="H3" s="12" t="s">
        <v>8</v>
      </c>
    </row>
    <row r="4" spans="1:12" s="2" customFormat="1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</row>
    <row r="5" spans="1:12" s="5" customFormat="1">
      <c r="B5" s="7">
        <v>170000</v>
      </c>
      <c r="C5" s="7">
        <v>13414.2</v>
      </c>
      <c r="D5" s="7">
        <v>937.16</v>
      </c>
      <c r="E5" s="7">
        <v>5443.51</v>
      </c>
      <c r="F5" s="7">
        <f>SUM(B5:E5)</f>
        <v>189794.87000000002</v>
      </c>
      <c r="H5" s="7">
        <f>B5-B7</f>
        <v>122794.87</v>
      </c>
      <c r="I5" s="7">
        <f>C5-C7</f>
        <v>0</v>
      </c>
      <c r="J5" s="7">
        <f>D5-D7</f>
        <v>0</v>
      </c>
      <c r="K5" s="7">
        <f>E5-E7</f>
        <v>0</v>
      </c>
      <c r="L5" s="7">
        <f>H5+I5+J5+K5</f>
        <v>122794.87</v>
      </c>
    </row>
    <row r="6" spans="1:12" s="5" customFormat="1">
      <c r="B6" s="16"/>
      <c r="C6" s="16"/>
      <c r="D6" s="16"/>
      <c r="E6" s="16"/>
      <c r="F6" s="16"/>
      <c r="H6" s="16"/>
      <c r="I6" s="16"/>
      <c r="J6" s="16"/>
      <c r="K6" s="16"/>
      <c r="L6" s="16"/>
    </row>
    <row r="7" spans="1:12">
      <c r="B7" s="5">
        <f>SUM(B13:B31)</f>
        <v>47205.130000000005</v>
      </c>
      <c r="C7" s="5">
        <f>SUM(C9:C23)</f>
        <v>13414.2</v>
      </c>
      <c r="D7" s="110">
        <f>SUM(D8:D20)</f>
        <v>937.16</v>
      </c>
      <c r="E7" s="5">
        <f>SUM(E8:E19)</f>
        <v>5443.51</v>
      </c>
      <c r="K7" s="2"/>
      <c r="L7" s="30"/>
    </row>
    <row r="8" spans="1:12">
      <c r="A8" s="6" t="s">
        <v>7</v>
      </c>
      <c r="B8" s="14" t="s">
        <v>6</v>
      </c>
      <c r="C8" s="18"/>
      <c r="D8" s="18"/>
      <c r="E8" s="18"/>
      <c r="F8" s="9"/>
    </row>
    <row r="9" spans="1:12">
      <c r="A9" s="43">
        <v>40821</v>
      </c>
      <c r="B9" s="45"/>
      <c r="C9" s="46"/>
      <c r="D9" s="46"/>
      <c r="E9" s="46">
        <v>2000</v>
      </c>
      <c r="F9" s="9"/>
    </row>
    <row r="10" spans="1:12">
      <c r="A10" s="43">
        <v>41179</v>
      </c>
      <c r="B10" s="45"/>
      <c r="C10" s="46">
        <v>619.33000000000004</v>
      </c>
      <c r="D10" s="46">
        <v>937.16</v>
      </c>
      <c r="E10" s="46">
        <v>3443.51</v>
      </c>
      <c r="F10" s="9"/>
    </row>
    <row r="11" spans="1:12">
      <c r="A11" s="43">
        <v>41211</v>
      </c>
      <c r="B11" s="45"/>
      <c r="C11" s="46">
        <v>5000</v>
      </c>
      <c r="D11" s="18"/>
      <c r="E11" s="18"/>
      <c r="F11" s="9"/>
    </row>
    <row r="12" spans="1:12">
      <c r="A12" s="43">
        <v>41242</v>
      </c>
      <c r="B12" s="45"/>
      <c r="C12" s="46">
        <v>5000</v>
      </c>
      <c r="D12" s="18"/>
      <c r="E12" s="18"/>
      <c r="F12" s="9"/>
    </row>
    <row r="13" spans="1:12">
      <c r="A13" s="43">
        <v>41271</v>
      </c>
      <c r="B13" s="45">
        <v>2205.13</v>
      </c>
      <c r="C13" s="18">
        <v>2794.87</v>
      </c>
      <c r="D13" s="18"/>
      <c r="E13" s="18"/>
      <c r="F13" s="9"/>
    </row>
    <row r="14" spans="1:12">
      <c r="A14" s="43">
        <v>41304</v>
      </c>
      <c r="B14" s="46">
        <v>5000</v>
      </c>
      <c r="C14" s="18"/>
      <c r="D14" s="18"/>
      <c r="E14" s="18"/>
      <c r="F14" s="9"/>
    </row>
    <row r="15" spans="1:12">
      <c r="A15" s="43">
        <v>41333</v>
      </c>
      <c r="B15" s="46">
        <v>5000</v>
      </c>
      <c r="C15" s="18"/>
      <c r="D15" s="18"/>
      <c r="E15" s="18"/>
      <c r="F15" s="9"/>
    </row>
    <row r="16" spans="1:12">
      <c r="A16" s="43">
        <v>41362</v>
      </c>
      <c r="B16" s="46">
        <v>5000</v>
      </c>
      <c r="C16" s="18"/>
      <c r="D16" s="18"/>
      <c r="E16" s="18"/>
      <c r="F16" s="9"/>
    </row>
    <row r="17" spans="1:12">
      <c r="A17" s="43">
        <v>41402</v>
      </c>
      <c r="B17" s="46">
        <v>5000</v>
      </c>
      <c r="C17" s="18"/>
      <c r="E17" s="18"/>
      <c r="F17" s="9"/>
    </row>
    <row r="18" spans="1:12">
      <c r="A18" s="43">
        <v>41421</v>
      </c>
      <c r="B18" s="46">
        <v>5000</v>
      </c>
      <c r="C18" s="18"/>
      <c r="D18" s="41"/>
      <c r="E18" s="9"/>
      <c r="F18" s="9"/>
    </row>
    <row r="19" spans="1:12">
      <c r="A19" s="43">
        <v>41453</v>
      </c>
      <c r="B19" s="46">
        <v>5000</v>
      </c>
      <c r="C19" s="18"/>
      <c r="D19" s="41"/>
      <c r="E19" s="9"/>
      <c r="F19" s="9"/>
    </row>
    <row r="20" spans="1:12" ht="14.45" customHeight="1">
      <c r="A20" s="43">
        <v>41486</v>
      </c>
      <c r="B20" s="46">
        <v>5000</v>
      </c>
      <c r="C20" s="18"/>
      <c r="D20" s="41"/>
      <c r="E20" s="7"/>
      <c r="F20" s="21"/>
      <c r="H20" s="113"/>
      <c r="I20" s="113"/>
      <c r="J20" s="113"/>
      <c r="K20" s="113"/>
      <c r="L20" s="113"/>
    </row>
    <row r="21" spans="1:12">
      <c r="A21" s="43">
        <v>41516</v>
      </c>
      <c r="B21" s="46">
        <v>5000</v>
      </c>
      <c r="C21" s="18"/>
      <c r="D21" s="7"/>
      <c r="E21" s="7"/>
      <c r="F21" s="21"/>
      <c r="H21" s="113"/>
      <c r="I21" s="113"/>
      <c r="J21" s="113"/>
      <c r="K21" s="113"/>
      <c r="L21" s="113"/>
    </row>
    <row r="22" spans="1:12">
      <c r="A22" s="43">
        <v>41547</v>
      </c>
      <c r="B22" s="46">
        <v>5000</v>
      </c>
      <c r="C22" s="18"/>
      <c r="D22" s="7"/>
      <c r="E22" s="7"/>
      <c r="F22" s="21"/>
      <c r="H22" s="113"/>
      <c r="I22" s="113"/>
      <c r="J22" s="113"/>
      <c r="K22" s="113"/>
      <c r="L22" s="113"/>
    </row>
    <row r="23" spans="1:12">
      <c r="A23" s="43"/>
      <c r="B23" s="46"/>
      <c r="C23" s="33"/>
      <c r="D23" s="7"/>
      <c r="E23" s="7"/>
      <c r="F23" s="21"/>
      <c r="H23" s="113"/>
      <c r="I23" s="113"/>
      <c r="J23" s="113"/>
      <c r="K23" s="113"/>
      <c r="L23" s="113"/>
    </row>
    <row r="24" spans="1:12">
      <c r="A24" s="43"/>
      <c r="B24" s="46"/>
      <c r="C24" s="33"/>
      <c r="D24" s="7"/>
      <c r="E24" s="7"/>
      <c r="F24" s="21"/>
      <c r="H24" s="113"/>
      <c r="I24" s="113"/>
      <c r="J24" s="113"/>
      <c r="K24" s="113"/>
      <c r="L24" s="113"/>
    </row>
    <row r="25" spans="1:12">
      <c r="A25" s="43"/>
      <c r="B25" s="46"/>
      <c r="C25" s="33"/>
      <c r="D25" s="7"/>
      <c r="E25" s="7"/>
      <c r="F25" s="21"/>
    </row>
    <row r="26" spans="1:12">
      <c r="A26" s="43"/>
      <c r="B26" s="46"/>
      <c r="C26" s="33"/>
      <c r="D26" s="7"/>
      <c r="E26" s="7"/>
      <c r="F26" s="21"/>
    </row>
    <row r="27" spans="1:12">
      <c r="A27" s="43"/>
      <c r="B27" s="46"/>
      <c r="C27" s="33"/>
      <c r="D27" s="7"/>
      <c r="E27" s="7"/>
      <c r="F27" s="21"/>
    </row>
    <row r="28" spans="1:12">
      <c r="A28" s="43"/>
      <c r="B28" s="46"/>
      <c r="C28" s="33"/>
      <c r="D28" s="7"/>
      <c r="E28" s="7"/>
      <c r="F28" s="21"/>
    </row>
    <row r="29" spans="1:12">
      <c r="A29" s="44"/>
      <c r="B29" s="47"/>
      <c r="C29" s="33"/>
      <c r="D29" s="7"/>
      <c r="E29" s="7"/>
      <c r="F29" s="21"/>
    </row>
    <row r="30" spans="1:12">
      <c r="A30" s="35"/>
      <c r="B30" s="38"/>
      <c r="C30" s="33"/>
      <c r="D30" s="7"/>
      <c r="E30" s="7"/>
      <c r="F30" s="21"/>
    </row>
    <row r="31" spans="1:12">
      <c r="A31" s="35"/>
      <c r="B31" s="39"/>
      <c r="C31" s="33"/>
      <c r="D31" s="7"/>
      <c r="E31" s="7"/>
      <c r="F31" s="21"/>
    </row>
    <row r="32" spans="1:12">
      <c r="B32" s="5"/>
      <c r="C32" s="5"/>
      <c r="D32" s="5"/>
      <c r="E32" s="5"/>
      <c r="F32" s="4"/>
    </row>
    <row r="33" spans="2:6">
      <c r="B33" s="5"/>
      <c r="C33" s="5"/>
      <c r="D33" s="5"/>
      <c r="E33" s="5"/>
      <c r="F33" s="4"/>
    </row>
    <row r="34" spans="2:6">
      <c r="B34" s="5"/>
      <c r="C34" s="5"/>
      <c r="D34" s="5"/>
      <c r="E34" s="5"/>
      <c r="F34" s="4"/>
    </row>
    <row r="35" spans="2:6">
      <c r="B35" s="5"/>
      <c r="C35" s="5"/>
      <c r="D35" s="5"/>
      <c r="E35" s="5"/>
      <c r="F35" s="4"/>
    </row>
    <row r="36" spans="2:6">
      <c r="B36" s="5"/>
      <c r="C36" s="5"/>
      <c r="D36" s="5"/>
      <c r="E36" s="5"/>
      <c r="F36" s="4"/>
    </row>
    <row r="37" spans="2:6">
      <c r="B37" s="5"/>
      <c r="C37" s="5"/>
      <c r="D37" s="5"/>
      <c r="E37" s="5"/>
      <c r="F37" s="4"/>
    </row>
    <row r="38" spans="2:6">
      <c r="B38" s="5"/>
      <c r="C38" s="5"/>
      <c r="D38" s="5"/>
      <c r="E38" s="5"/>
      <c r="F38" s="4"/>
    </row>
    <row r="39" spans="2:6">
      <c r="B39" s="5"/>
      <c r="C39" s="5"/>
      <c r="D39" s="5"/>
      <c r="E39" s="5"/>
      <c r="F39" s="4"/>
    </row>
    <row r="40" spans="2:6">
      <c r="B40" s="5"/>
      <c r="C40" s="5"/>
      <c r="D40" s="5"/>
      <c r="E40" s="5"/>
      <c r="F40" s="4"/>
    </row>
    <row r="41" spans="2:6">
      <c r="B41" s="5"/>
      <c r="C41" s="5"/>
      <c r="D41" s="5"/>
      <c r="E41" s="5"/>
      <c r="F41" s="4"/>
    </row>
    <row r="42" spans="2:6">
      <c r="B42" s="5"/>
      <c r="C42" s="5"/>
      <c r="D42" s="5"/>
      <c r="E42" s="5"/>
      <c r="F42" s="4"/>
    </row>
    <row r="43" spans="2:6">
      <c r="B43" s="5"/>
      <c r="C43" s="5"/>
      <c r="D43" s="5"/>
      <c r="E43" s="5"/>
      <c r="F43" s="4"/>
    </row>
    <row r="44" spans="2:6">
      <c r="B44" s="5"/>
      <c r="C44" s="5"/>
      <c r="D44" s="5"/>
      <c r="E44" s="5"/>
      <c r="F44" s="4"/>
    </row>
    <row r="45" spans="2:6">
      <c r="B45" s="5"/>
      <c r="C45" s="5"/>
      <c r="D45" s="5"/>
      <c r="E45" s="5"/>
      <c r="F45" s="4"/>
    </row>
    <row r="46" spans="2:6">
      <c r="B46" s="5"/>
      <c r="C46" s="5"/>
      <c r="D46" s="5"/>
      <c r="E46" s="5"/>
      <c r="F46" s="4"/>
    </row>
    <row r="47" spans="2:6">
      <c r="B47" s="5"/>
      <c r="C47" s="5"/>
      <c r="D47" s="5"/>
      <c r="E47" s="5"/>
      <c r="F47" s="4"/>
    </row>
    <row r="48" spans="2:6">
      <c r="B48" s="5"/>
      <c r="C48" s="5"/>
      <c r="D48" s="5"/>
      <c r="E48" s="5"/>
      <c r="F48" s="4"/>
    </row>
    <row r="49" spans="2:6">
      <c r="B49" s="5"/>
      <c r="C49" s="5"/>
      <c r="D49" s="5"/>
      <c r="E49" s="5"/>
      <c r="F49" s="4"/>
    </row>
    <row r="50" spans="2:6">
      <c r="B50" s="5"/>
      <c r="C50" s="5"/>
      <c r="D50" s="5"/>
      <c r="E50" s="5"/>
      <c r="F50" s="4"/>
    </row>
    <row r="51" spans="2:6">
      <c r="B51" s="5"/>
      <c r="C51" s="5"/>
      <c r="D51" s="5"/>
      <c r="E51" s="5"/>
      <c r="F51" s="4"/>
    </row>
    <row r="52" spans="2:6">
      <c r="B52" s="5"/>
      <c r="C52" s="5"/>
      <c r="D52" s="5"/>
      <c r="E52" s="5"/>
      <c r="F52" s="4"/>
    </row>
    <row r="53" spans="2:6">
      <c r="B53" s="5"/>
      <c r="C53" s="5"/>
      <c r="D53" s="5"/>
      <c r="E53" s="5"/>
      <c r="F53" s="4"/>
    </row>
    <row r="54" spans="2:6">
      <c r="B54" s="5"/>
      <c r="C54" s="5"/>
      <c r="D54" s="5"/>
      <c r="E54" s="5"/>
      <c r="F54" s="4"/>
    </row>
    <row r="55" spans="2:6">
      <c r="B55" s="5"/>
      <c r="C55" s="5"/>
      <c r="D55" s="5"/>
      <c r="E55" s="5"/>
      <c r="F55" s="4"/>
    </row>
    <row r="56" spans="2:6">
      <c r="B56" s="5"/>
      <c r="C56" s="5"/>
      <c r="D56" s="5"/>
      <c r="E56" s="5"/>
      <c r="F56" s="4"/>
    </row>
    <row r="57" spans="2:6">
      <c r="B57" s="5"/>
      <c r="C57" s="5"/>
      <c r="D57" s="5"/>
      <c r="E57" s="5"/>
      <c r="F57" s="4"/>
    </row>
  </sheetData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Кочетов Осень-2000</vt:lpstr>
      <vt:lpstr>ООО "Эверест</vt:lpstr>
      <vt:lpstr>Ока-Сервис</vt:lpstr>
      <vt:lpstr>Феррум</vt:lpstr>
      <vt:lpstr>ТД Демидовский</vt:lpstr>
      <vt:lpstr>Бруцев</vt:lpstr>
      <vt:lpstr>Горбоносов</vt:lpstr>
      <vt:lpstr>Кхалил</vt:lpstr>
      <vt:lpstr>Чернышов</vt:lpstr>
      <vt:lpstr>ПАК-Антонов</vt:lpstr>
      <vt:lpstr>ТолкачевВитязь</vt:lpstr>
      <vt:lpstr>Низикова</vt:lpstr>
      <vt:lpstr>Лист2</vt:lpstr>
    </vt:vector>
  </TitlesOfParts>
  <Company>TIB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InstallUser</dc:creator>
  <cp:lastModifiedBy>Федорков Игорь Иванович</cp:lastModifiedBy>
  <cp:lastPrinted>2022-01-18T13:56:40Z</cp:lastPrinted>
  <dcterms:created xsi:type="dcterms:W3CDTF">2019-09-25T06:54:12Z</dcterms:created>
  <dcterms:modified xsi:type="dcterms:W3CDTF">2022-07-07T13:46:25Z</dcterms:modified>
</cp:coreProperties>
</file>