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136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8" i="1" l="1"/>
  <c r="G41" i="1" l="1"/>
  <c r="I13" i="1" l="1"/>
  <c r="I21" i="1"/>
  <c r="I29" i="1"/>
  <c r="I37" i="1"/>
  <c r="I38" i="1"/>
  <c r="I16" i="1"/>
  <c r="I40" i="1"/>
  <c r="I25" i="1"/>
  <c r="I10" i="1"/>
  <c r="I34" i="1"/>
  <c r="I27" i="1"/>
  <c r="I20" i="1"/>
  <c r="I14" i="1"/>
  <c r="I22" i="1"/>
  <c r="I30" i="1"/>
  <c r="I32" i="1"/>
  <c r="I9" i="1"/>
  <c r="I33" i="1"/>
  <c r="I18" i="1"/>
  <c r="I11" i="1"/>
  <c r="I35" i="1"/>
  <c r="I28" i="1"/>
  <c r="I15" i="1"/>
  <c r="I23" i="1"/>
  <c r="I31" i="1"/>
  <c r="I39" i="1"/>
  <c r="I24" i="1"/>
  <c r="I17" i="1"/>
  <c r="I8" i="1"/>
  <c r="I26" i="1"/>
  <c r="I19" i="1"/>
  <c r="I12" i="1"/>
  <c r="I36" i="1"/>
  <c r="K20" i="1" l="1"/>
  <c r="J20" i="1"/>
  <c r="K27" i="1"/>
  <c r="J27" i="1"/>
  <c r="K23" i="1"/>
  <c r="J23" i="1"/>
  <c r="J19" i="1"/>
  <c r="K19" i="1"/>
  <c r="J15" i="1"/>
  <c r="K15" i="1"/>
  <c r="K30" i="1"/>
  <c r="J30" i="1"/>
  <c r="K40" i="1"/>
  <c r="J40" i="1"/>
  <c r="J11" i="1"/>
  <c r="K11" i="1"/>
  <c r="K24" i="1"/>
  <c r="J24" i="1"/>
  <c r="K25" i="1"/>
  <c r="J25" i="1"/>
  <c r="J26" i="1"/>
  <c r="K26" i="1"/>
  <c r="K28" i="1"/>
  <c r="J28" i="1"/>
  <c r="K22" i="1"/>
  <c r="J22" i="1"/>
  <c r="K16" i="1"/>
  <c r="J16" i="1"/>
  <c r="J17" i="1"/>
  <c r="K17" i="1"/>
  <c r="J29" i="1"/>
  <c r="K29" i="1"/>
  <c r="K12" i="1"/>
  <c r="J12" i="1"/>
  <c r="J32" i="1"/>
  <c r="K32" i="1"/>
  <c r="K8" i="1"/>
  <c r="J8" i="1"/>
  <c r="K35" i="1"/>
  <c r="J35" i="1"/>
  <c r="K14" i="1"/>
  <c r="J14" i="1"/>
  <c r="K38" i="1"/>
  <c r="J38" i="1"/>
  <c r="J37" i="1"/>
  <c r="K37" i="1"/>
  <c r="K18" i="1"/>
  <c r="J18" i="1"/>
  <c r="K39" i="1"/>
  <c r="J39" i="1"/>
  <c r="K33" i="1"/>
  <c r="J33" i="1"/>
  <c r="J34" i="1"/>
  <c r="K34" i="1"/>
  <c r="J21" i="1"/>
  <c r="K21" i="1"/>
  <c r="K36" i="1"/>
  <c r="J36" i="1"/>
  <c r="K31" i="1"/>
  <c r="J31" i="1"/>
  <c r="J9" i="1"/>
  <c r="K9" i="1"/>
  <c r="K10" i="1"/>
  <c r="J10" i="1"/>
  <c r="J13" i="1"/>
  <c r="K13" i="1"/>
  <c r="J41" i="1" l="1"/>
  <c r="M31" i="1" s="1"/>
  <c r="N31" i="1" s="1"/>
  <c r="M27" i="1"/>
  <c r="N27" i="1" s="1"/>
  <c r="M29" i="1"/>
  <c r="N29" i="1" s="1"/>
  <c r="M12" i="1"/>
  <c r="N12" i="1" s="1"/>
  <c r="M22" i="1"/>
  <c r="N22" i="1" s="1"/>
  <c r="M38" i="1"/>
  <c r="N38" i="1" s="1"/>
  <c r="M11" i="1"/>
  <c r="N11" i="1" s="1"/>
  <c r="M10" i="1"/>
  <c r="N10" i="1" s="1"/>
  <c r="M32" i="1"/>
  <c r="N32" i="1" s="1"/>
  <c r="M18" i="1" l="1"/>
  <c r="N18" i="1" s="1"/>
  <c r="M36" i="1"/>
  <c r="N36" i="1" s="1"/>
  <c r="M39" i="1"/>
  <c r="N39" i="1" s="1"/>
  <c r="M14" i="1"/>
  <c r="N14" i="1" s="1"/>
  <c r="M37" i="1"/>
  <c r="N37" i="1" s="1"/>
  <c r="M20" i="1"/>
  <c r="N20" i="1" s="1"/>
  <c r="M8" i="1"/>
  <c r="N8" i="1" s="1"/>
  <c r="N41" i="1" s="1"/>
  <c r="M34" i="1"/>
  <c r="N34" i="1" s="1"/>
  <c r="M35" i="1"/>
  <c r="N35" i="1" s="1"/>
  <c r="M28" i="1"/>
  <c r="N28" i="1" s="1"/>
  <c r="M15" i="1"/>
  <c r="N15" i="1" s="1"/>
  <c r="M24" i="1"/>
  <c r="N24" i="1" s="1"/>
  <c r="M26" i="1"/>
  <c r="N26" i="1" s="1"/>
  <c r="M16" i="1"/>
  <c r="N16" i="1" s="1"/>
  <c r="M23" i="1"/>
  <c r="N23" i="1" s="1"/>
  <c r="M33" i="1"/>
  <c r="N33" i="1" s="1"/>
  <c r="M19" i="1"/>
  <c r="N19" i="1" s="1"/>
  <c r="M9" i="1"/>
  <c r="N9" i="1" s="1"/>
  <c r="M21" i="1"/>
  <c r="N21" i="1" s="1"/>
  <c r="M30" i="1"/>
  <c r="N30" i="1" s="1"/>
  <c r="M25" i="1"/>
  <c r="N25" i="1" s="1"/>
  <c r="M17" i="1"/>
  <c r="N17" i="1" s="1"/>
  <c r="M13" i="1"/>
  <c r="N13" i="1" s="1"/>
  <c r="M40" i="1"/>
  <c r="N40" i="1" s="1"/>
</calcChain>
</file>

<file path=xl/sharedStrings.xml><?xml version="1.0" encoding="utf-8"?>
<sst xmlns="http://schemas.openxmlformats.org/spreadsheetml/2006/main" count="83" uniqueCount="52">
  <si>
    <t>№ п/п</t>
  </si>
  <si>
    <t>Марка, вид лома и отходов</t>
  </si>
  <si>
    <t>Ед.изм.</t>
  </si>
  <si>
    <t>Ориентировочный объем, тонн</t>
  </si>
  <si>
    <t>Этап 1 Подача первоначальных предложений</t>
  </si>
  <si>
    <t>Этап 2 Аукцион</t>
  </si>
  <si>
    <t>Цена по Предложению Покупателя по результатам аукциона, руб.</t>
  </si>
  <si>
    <t>Стоимость по Предложению Покупателя по результатам аукциона, руб.</t>
  </si>
  <si>
    <t>Медь класс А, гр.1,  сорт 1</t>
  </si>
  <si>
    <t>тн</t>
  </si>
  <si>
    <t>Алюминий класс А, гр.1,  сорт 1,2</t>
  </si>
  <si>
    <t>Свинец класс А, гр.1,  сорт 1,2,3</t>
  </si>
  <si>
    <t>Отходы латуни класс А, гр.1,  сорт 1,2,3</t>
  </si>
  <si>
    <t>Отходы бронзы класс А</t>
  </si>
  <si>
    <t>Отходы меди электротехнической в  изоляции ( изоляция до 5%)</t>
  </si>
  <si>
    <t>Отходы алюминия электротехнического в  изоляции ( изоляция до 5%)</t>
  </si>
  <si>
    <t>Отходы воздушного провода АС</t>
  </si>
  <si>
    <t>Отходы силового кабеля медного</t>
  </si>
  <si>
    <t>Отходы силового кабеля алюминиевого</t>
  </si>
  <si>
    <t>Отходы воздушного провода А</t>
  </si>
  <si>
    <t>Отходы припоя оловянно-свинцового</t>
  </si>
  <si>
    <t>Отходы кабельной продукции (провод смесь)</t>
  </si>
  <si>
    <t>Лом алюминиевых сплавов</t>
  </si>
  <si>
    <t>Лом алюминия (не сортовой)</t>
  </si>
  <si>
    <t>Стружка медная</t>
  </si>
  <si>
    <t>Лом свинца аккумуляторный (пластины)</t>
  </si>
  <si>
    <t>Стружка алюминиевая</t>
  </si>
  <si>
    <t>Аккумуляторы в сборе</t>
  </si>
  <si>
    <t>Лом кабельных муфт (Муфты, применяемые с кабелями из бумажной изоляции и изоляцией из сшитого полиетилена. Например муфты марок КНТп, СТп, ПКНТ и др.)</t>
  </si>
  <si>
    <t>Высоковольтный кабель с остаточным маслом</t>
  </si>
  <si>
    <t>Кабельные муфты с остаточным маслом (Муфты применяемые для маслонаполненных кабелей. Например муфты марок МКМН, МСМН, МСТМНЭ и др.)</t>
  </si>
  <si>
    <r>
      <t>3А</t>
    </r>
    <r>
      <rPr>
        <sz val="12"/>
        <color theme="1"/>
        <rFont val="Times New Roman"/>
        <family val="1"/>
        <charset val="204"/>
      </rPr>
      <t xml:space="preserve"> (стальной габаритный кусковой лом и отходы размером не более 800х500х500 мм с толщиной стенки не менее 6 мм).</t>
    </r>
  </si>
  <si>
    <r>
      <t>5А</t>
    </r>
    <r>
      <rPr>
        <sz val="12"/>
        <color theme="1"/>
        <rFont val="Times New Roman"/>
        <family val="1"/>
        <charset val="204"/>
      </rPr>
      <t xml:space="preserve"> (стальной негабаритный кусковой лом и отходы с толщиной стенки не менее 6 мм, вес куска не более 5 тн)</t>
    </r>
  </si>
  <si>
    <r>
      <t xml:space="preserve">12А </t>
    </r>
    <r>
      <rPr>
        <sz val="12"/>
        <color theme="1"/>
        <rFont val="Times New Roman"/>
        <family val="1"/>
        <charset val="204"/>
      </rPr>
      <t>(стальной токолистовой лом для пакетирования размером не более 3500х2500х1000 мм с толщиной стенки не менее 6 мм)</t>
    </r>
  </si>
  <si>
    <r>
      <t xml:space="preserve">16А </t>
    </r>
    <r>
      <rPr>
        <sz val="12"/>
        <color theme="1"/>
        <rFont val="Times New Roman"/>
        <family val="1"/>
        <charset val="204"/>
      </rPr>
      <t>(стружка стальная)</t>
    </r>
  </si>
  <si>
    <r>
      <t xml:space="preserve">17А </t>
    </r>
    <r>
      <rPr>
        <sz val="12"/>
        <color theme="1"/>
        <rFont val="Times New Roman"/>
        <family val="1"/>
        <charset val="204"/>
      </rPr>
      <t>(габаритный лом чугуна массой не более 20 кг, но не менее 0,5 кг, размер не более 300 мм)</t>
    </r>
  </si>
  <si>
    <r>
      <t xml:space="preserve">22А </t>
    </r>
    <r>
      <rPr>
        <sz val="12"/>
        <color theme="1"/>
        <rFont val="Times New Roman"/>
        <family val="1"/>
        <charset val="204"/>
      </rPr>
      <t>(негабаритный лом чугуна)</t>
    </r>
  </si>
  <si>
    <r>
      <t xml:space="preserve">24А </t>
    </r>
    <r>
      <rPr>
        <sz val="12"/>
        <color theme="1"/>
        <rFont val="Times New Roman"/>
        <family val="1"/>
        <charset val="204"/>
      </rPr>
      <t>(чугунная стружка)</t>
    </r>
  </si>
  <si>
    <r>
      <t xml:space="preserve">4Н </t>
    </r>
    <r>
      <rPr>
        <sz val="12"/>
        <color theme="1"/>
        <rFont val="Times New Roman"/>
        <family val="1"/>
        <charset val="204"/>
      </rPr>
      <t>(лом кусковой, не сортированный по видам и классам (стальной и чугунный вместе), без содержания легковесного лома, канатов, проволоки)</t>
    </r>
  </si>
  <si>
    <r>
      <t xml:space="preserve">4НH </t>
    </r>
    <r>
      <rPr>
        <sz val="12"/>
        <color theme="1"/>
        <rFont val="Times New Roman"/>
        <family val="1"/>
        <charset val="204"/>
      </rPr>
      <t>(лом кусковой, не сортированный по видам и классам (стальной и чугунный вместе), c содержанием легковесного лома, канатов, проволоки)</t>
    </r>
  </si>
  <si>
    <t>Итого</t>
  </si>
  <si>
    <t xml:space="preserve">Цена по предложению Покупателя, руб без НДС </t>
  </si>
  <si>
    <t xml:space="preserve">Стоимость по предложению Покупателя, руб без НДС </t>
  </si>
  <si>
    <t>Отклонение от плановой цены ПАО "Россети Московский регион"</t>
  </si>
  <si>
    <t xml:space="preserve">Плановая цена реализации ПАО "Россети Московский регион", руб без НДС </t>
  </si>
  <si>
    <t>Плановая стоимость реализации ПАО "Россети Московский регион", руб без НДС</t>
  </si>
  <si>
    <t>Отходы медного воздушного провода</t>
  </si>
  <si>
    <t>Отходы кабельных муфт с неотделенным кабелем (Неразобранные муфты с неотделенным кабелем, применяемые с кабелями из бумажной изоляции и изоляцией из сшитого полиетилена. Например муфты марок КНТп, СТп, ПКНТ и др.)</t>
  </si>
  <si>
    <t>Сводная таблица стоимости по процедуре №________ "_______________"</t>
  </si>
  <si>
    <t>Участник:________________________________</t>
  </si>
  <si>
    <t>Итоговая стоимость предложения по результатам аукциона, руб. без НДС</t>
  </si>
  <si>
    <r>
      <rPr>
        <b/>
        <sz val="12"/>
        <rFont val="Times New Roman"/>
        <family val="1"/>
        <charset val="204"/>
      </rPr>
      <t>Стоимость первоначального предложения, руб без НДС</t>
    </r>
    <r>
      <rPr>
        <b/>
        <sz val="12"/>
        <color rgb="FF000000"/>
        <rFont val="Times New Roman"/>
        <family val="1"/>
        <charset val="204"/>
      </rPr>
      <t xml:space="preserve">
(</t>
    </r>
    <r>
      <rPr>
        <b/>
        <sz val="12"/>
        <rFont val="Times New Roman"/>
        <family val="1"/>
        <charset val="204"/>
      </rPr>
      <t>должна быть кратна шагу аукциона, в диапазоне от 1 до 5 шагов (т.е. минимальное превышение может составлять 0,5 %, соответственно, максимальное превышение – 0,5% умноженное на 5 (2,5%)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</si>
</sst>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0" fillId="2" borderId="3" xfId="0" applyNumberFormat="1" applyFill="1" applyBorder="1" applyProtection="1"/>
    <xf numFmtId="0" fontId="0" fillId="0" borderId="3" xfId="0" applyBorder="1" applyProtection="1"/>
    <xf numFmtId="0" fontId="2" fillId="0" borderId="3" xfId="0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horizontal="center" vertical="center"/>
    </xf>
    <xf numFmtId="4" fontId="5" fillId="0" borderId="3" xfId="0" applyNumberFormat="1" applyFont="1" applyBorder="1" applyProtection="1"/>
    <xf numFmtId="4" fontId="6" fillId="0" borderId="3" xfId="0" applyNumberFormat="1" applyFont="1" applyBorder="1" applyProtection="1"/>
    <xf numFmtId="0" fontId="6" fillId="2" borderId="3" xfId="0" applyFont="1" applyFill="1" applyBorder="1" applyProtection="1"/>
    <xf numFmtId="4" fontId="6" fillId="2" borderId="3" xfId="0" applyNumberFormat="1" applyFont="1" applyFill="1" applyBorder="1" applyProtection="1"/>
    <xf numFmtId="0" fontId="3" fillId="0" borderId="3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Protection="1">
      <protection locked="0"/>
    </xf>
    <xf numFmtId="0" fontId="3" fillId="0" borderId="3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/>
    </xf>
    <xf numFmtId="4" fontId="5" fillId="3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1"/>
  <sheetViews>
    <sheetView tabSelected="1" zoomScale="70" zoomScaleNormal="70" workbookViewId="0">
      <selection activeCell="D3" sqref="D3"/>
    </sheetView>
  </sheetViews>
  <sheetFormatPr defaultRowHeight="14.4" x14ac:dyDescent="0.3"/>
  <cols>
    <col min="3" max="3" width="46.33203125" customWidth="1"/>
    <col min="4" max="4" width="12.5546875" customWidth="1"/>
    <col min="5" max="5" width="21.6640625" customWidth="1"/>
    <col min="6" max="6" width="23.5546875" customWidth="1"/>
    <col min="7" max="7" width="23.6640625" customWidth="1"/>
    <col min="8" max="8" width="31.33203125" customWidth="1"/>
    <col min="9" max="9" width="20.44140625" customWidth="1"/>
    <col min="10" max="10" width="23.6640625" customWidth="1"/>
    <col min="11" max="11" width="19.33203125" customWidth="1"/>
    <col min="12" max="12" width="21.6640625" customWidth="1"/>
    <col min="13" max="13" width="22.6640625" customWidth="1"/>
    <col min="14" max="14" width="20.44140625" customWidth="1"/>
  </cols>
  <sheetData>
    <row r="2" spans="2:14" ht="21" x14ac:dyDescent="0.4">
      <c r="B2" s="22" t="s">
        <v>48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2:14" x14ac:dyDescent="0.3">
      <c r="E3" s="16"/>
    </row>
    <row r="4" spans="2:14" ht="18" x14ac:dyDescent="0.35">
      <c r="C4" s="17" t="s">
        <v>49</v>
      </c>
      <c r="E4" s="16"/>
    </row>
    <row r="5" spans="2:14" x14ac:dyDescent="0.3">
      <c r="E5" s="16"/>
    </row>
    <row r="6" spans="2:14" ht="15.6" x14ac:dyDescent="0.3">
      <c r="B6" s="23" t="s">
        <v>0</v>
      </c>
      <c r="C6" s="23" t="s">
        <v>1</v>
      </c>
      <c r="D6" s="23" t="s">
        <v>2</v>
      </c>
      <c r="E6" s="23" t="s">
        <v>3</v>
      </c>
      <c r="F6" s="26" t="s">
        <v>44</v>
      </c>
      <c r="G6" s="26" t="s">
        <v>45</v>
      </c>
      <c r="H6" s="28" t="s">
        <v>4</v>
      </c>
      <c r="I6" s="28"/>
      <c r="J6" s="28"/>
      <c r="K6" s="28"/>
      <c r="L6" s="20" t="s">
        <v>5</v>
      </c>
      <c r="M6" s="20"/>
      <c r="N6" s="20"/>
    </row>
    <row r="7" spans="2:14" ht="288" customHeight="1" x14ac:dyDescent="0.3">
      <c r="B7" s="24"/>
      <c r="C7" s="24"/>
      <c r="D7" s="24"/>
      <c r="E7" s="25"/>
      <c r="F7" s="27"/>
      <c r="G7" s="27"/>
      <c r="H7" s="1" t="s">
        <v>51</v>
      </c>
      <c r="I7" s="1" t="s">
        <v>41</v>
      </c>
      <c r="J7" s="1" t="s">
        <v>42</v>
      </c>
      <c r="K7" s="1" t="s">
        <v>43</v>
      </c>
      <c r="L7" s="2" t="s">
        <v>50</v>
      </c>
      <c r="M7" s="2" t="s">
        <v>6</v>
      </c>
      <c r="N7" s="2" t="s">
        <v>7</v>
      </c>
    </row>
    <row r="8" spans="2:14" ht="15.6" customHeight="1" x14ac:dyDescent="0.3">
      <c r="B8" s="3">
        <v>1</v>
      </c>
      <c r="C8" s="3" t="s">
        <v>8</v>
      </c>
      <c r="D8" s="15" t="s">
        <v>9</v>
      </c>
      <c r="E8" s="5">
        <v>0.5</v>
      </c>
      <c r="F8" s="6">
        <v>350000</v>
      </c>
      <c r="G8" s="6">
        <f>F8*E8</f>
        <v>175000</v>
      </c>
      <c r="H8" s="21"/>
      <c r="I8" s="6">
        <f>$H$8/$G$41*F8</f>
        <v>0</v>
      </c>
      <c r="J8" s="6">
        <f t="shared" ref="J8:J40" si="0">I8*E8</f>
        <v>0</v>
      </c>
      <c r="K8" s="6">
        <f t="shared" ref="K8:K40" si="1">I8/F8*100-100</f>
        <v>-100</v>
      </c>
      <c r="L8" s="21"/>
      <c r="M8" s="7" t="e">
        <f>($L$8/$J$41)*I8</f>
        <v>#DIV/0!</v>
      </c>
      <c r="N8" s="7" t="e">
        <f t="shared" ref="N8:N40" si="2">M8*E8</f>
        <v>#DIV/0!</v>
      </c>
    </row>
    <row r="9" spans="2:14" ht="15.6" customHeight="1" x14ac:dyDescent="0.3">
      <c r="B9" s="3">
        <v>2</v>
      </c>
      <c r="C9" s="3" t="s">
        <v>10</v>
      </c>
      <c r="D9" s="15" t="s">
        <v>9</v>
      </c>
      <c r="E9" s="5">
        <v>0.6</v>
      </c>
      <c r="F9" s="6">
        <v>76666.666666666672</v>
      </c>
      <c r="G9" s="6">
        <f t="shared" ref="G9:G40" si="3">F9*E9</f>
        <v>46000</v>
      </c>
      <c r="H9" s="21"/>
      <c r="I9" s="6">
        <f t="shared" ref="I9:I40" si="4">$H$8/$G$41*F9</f>
        <v>0</v>
      </c>
      <c r="J9" s="6">
        <f t="shared" si="0"/>
        <v>0</v>
      </c>
      <c r="K9" s="6">
        <f t="shared" si="1"/>
        <v>-100</v>
      </c>
      <c r="L9" s="21"/>
      <c r="M9" s="7" t="e">
        <f t="shared" ref="M9:M40" si="5">($L$8/$J$41)*I9</f>
        <v>#DIV/0!</v>
      </c>
      <c r="N9" s="7" t="e">
        <f t="shared" si="2"/>
        <v>#DIV/0!</v>
      </c>
    </row>
    <row r="10" spans="2:14" ht="15.6" customHeight="1" x14ac:dyDescent="0.3">
      <c r="B10" s="3">
        <v>3</v>
      </c>
      <c r="C10" s="3" t="s">
        <v>11</v>
      </c>
      <c r="D10" s="15" t="s">
        <v>9</v>
      </c>
      <c r="E10" s="5">
        <v>0.5</v>
      </c>
      <c r="F10" s="6">
        <v>70666.666666666672</v>
      </c>
      <c r="G10" s="6">
        <f t="shared" si="3"/>
        <v>35333.333333333336</v>
      </c>
      <c r="H10" s="21"/>
      <c r="I10" s="6">
        <f t="shared" si="4"/>
        <v>0</v>
      </c>
      <c r="J10" s="6">
        <f t="shared" si="0"/>
        <v>0</v>
      </c>
      <c r="K10" s="6">
        <f t="shared" si="1"/>
        <v>-100</v>
      </c>
      <c r="L10" s="21"/>
      <c r="M10" s="7" t="e">
        <f t="shared" si="5"/>
        <v>#DIV/0!</v>
      </c>
      <c r="N10" s="7" t="e">
        <f t="shared" si="2"/>
        <v>#DIV/0!</v>
      </c>
    </row>
    <row r="11" spans="2:14" ht="15.6" customHeight="1" x14ac:dyDescent="0.3">
      <c r="B11" s="3">
        <v>4</v>
      </c>
      <c r="C11" s="3" t="s">
        <v>12</v>
      </c>
      <c r="D11" s="15" t="s">
        <v>9</v>
      </c>
      <c r="E11" s="5">
        <v>0.51</v>
      </c>
      <c r="F11" s="6">
        <v>148333.33333333334</v>
      </c>
      <c r="G11" s="6">
        <f t="shared" si="3"/>
        <v>75650</v>
      </c>
      <c r="H11" s="21"/>
      <c r="I11" s="6">
        <f t="shared" si="4"/>
        <v>0</v>
      </c>
      <c r="J11" s="6">
        <f t="shared" si="0"/>
        <v>0</v>
      </c>
      <c r="K11" s="6">
        <f t="shared" si="1"/>
        <v>-100</v>
      </c>
      <c r="L11" s="21"/>
      <c r="M11" s="7" t="e">
        <f t="shared" si="5"/>
        <v>#DIV/0!</v>
      </c>
      <c r="N11" s="7" t="e">
        <f t="shared" si="2"/>
        <v>#DIV/0!</v>
      </c>
    </row>
    <row r="12" spans="2:14" ht="15.6" customHeight="1" x14ac:dyDescent="0.3">
      <c r="B12" s="3">
        <v>5</v>
      </c>
      <c r="C12" s="3" t="s">
        <v>13</v>
      </c>
      <c r="D12" s="15" t="s">
        <v>9</v>
      </c>
      <c r="E12" s="5">
        <v>0.1</v>
      </c>
      <c r="F12" s="6">
        <v>171000</v>
      </c>
      <c r="G12" s="6">
        <f t="shared" si="3"/>
        <v>17100</v>
      </c>
      <c r="H12" s="21"/>
      <c r="I12" s="6">
        <f t="shared" si="4"/>
        <v>0</v>
      </c>
      <c r="J12" s="6">
        <f t="shared" si="0"/>
        <v>0</v>
      </c>
      <c r="K12" s="6">
        <f t="shared" si="1"/>
        <v>-100</v>
      </c>
      <c r="L12" s="21"/>
      <c r="M12" s="7" t="e">
        <f t="shared" si="5"/>
        <v>#DIV/0!</v>
      </c>
      <c r="N12" s="7" t="e">
        <f t="shared" si="2"/>
        <v>#DIV/0!</v>
      </c>
    </row>
    <row r="13" spans="2:14" ht="31.2" x14ac:dyDescent="0.3">
      <c r="B13" s="3">
        <v>6</v>
      </c>
      <c r="C13" s="3" t="s">
        <v>14</v>
      </c>
      <c r="D13" s="15" t="s">
        <v>9</v>
      </c>
      <c r="E13" s="5">
        <v>0.99999999999999989</v>
      </c>
      <c r="F13" s="6">
        <v>291666.66666666669</v>
      </c>
      <c r="G13" s="6">
        <f t="shared" si="3"/>
        <v>291666.66666666663</v>
      </c>
      <c r="H13" s="21"/>
      <c r="I13" s="6">
        <f t="shared" si="4"/>
        <v>0</v>
      </c>
      <c r="J13" s="6">
        <f t="shared" si="0"/>
        <v>0</v>
      </c>
      <c r="K13" s="6">
        <f t="shared" si="1"/>
        <v>-100</v>
      </c>
      <c r="L13" s="21"/>
      <c r="M13" s="7" t="e">
        <f t="shared" si="5"/>
        <v>#DIV/0!</v>
      </c>
      <c r="N13" s="7" t="e">
        <f t="shared" si="2"/>
        <v>#DIV/0!</v>
      </c>
    </row>
    <row r="14" spans="2:14" ht="31.2" x14ac:dyDescent="0.3">
      <c r="B14" s="3">
        <v>7</v>
      </c>
      <c r="C14" s="3" t="s">
        <v>15</v>
      </c>
      <c r="D14" s="15" t="s">
        <v>9</v>
      </c>
      <c r="E14" s="5">
        <v>8</v>
      </c>
      <c r="F14" s="6">
        <v>58666.666666666664</v>
      </c>
      <c r="G14" s="6">
        <f t="shared" si="3"/>
        <v>469333.33333333331</v>
      </c>
      <c r="H14" s="21"/>
      <c r="I14" s="6">
        <f t="shared" si="4"/>
        <v>0</v>
      </c>
      <c r="J14" s="6">
        <f t="shared" si="0"/>
        <v>0</v>
      </c>
      <c r="K14" s="6">
        <f t="shared" si="1"/>
        <v>-100</v>
      </c>
      <c r="L14" s="21"/>
      <c r="M14" s="7" t="e">
        <f t="shared" si="5"/>
        <v>#DIV/0!</v>
      </c>
      <c r="N14" s="7" t="e">
        <f t="shared" si="2"/>
        <v>#DIV/0!</v>
      </c>
    </row>
    <row r="15" spans="2:14" ht="15.6" customHeight="1" x14ac:dyDescent="0.3">
      <c r="B15" s="3">
        <v>8</v>
      </c>
      <c r="C15" s="3" t="s">
        <v>16</v>
      </c>
      <c r="D15" s="15" t="s">
        <v>9</v>
      </c>
      <c r="E15" s="5">
        <v>158</v>
      </c>
      <c r="F15" s="6">
        <v>33166.666666666664</v>
      </c>
      <c r="G15" s="6">
        <f t="shared" si="3"/>
        <v>5240333.333333333</v>
      </c>
      <c r="H15" s="21"/>
      <c r="I15" s="6">
        <f t="shared" si="4"/>
        <v>0</v>
      </c>
      <c r="J15" s="6">
        <f t="shared" si="0"/>
        <v>0</v>
      </c>
      <c r="K15" s="6">
        <f t="shared" si="1"/>
        <v>-100</v>
      </c>
      <c r="L15" s="21"/>
      <c r="M15" s="7" t="e">
        <f t="shared" si="5"/>
        <v>#DIV/0!</v>
      </c>
      <c r="N15" s="7" t="e">
        <f t="shared" si="2"/>
        <v>#DIV/0!</v>
      </c>
    </row>
    <row r="16" spans="2:14" ht="15.6" customHeight="1" x14ac:dyDescent="0.3">
      <c r="B16" s="3">
        <v>9</v>
      </c>
      <c r="C16" s="3" t="s">
        <v>17</v>
      </c>
      <c r="D16" s="15" t="s">
        <v>9</v>
      </c>
      <c r="E16" s="5">
        <v>0.7</v>
      </c>
      <c r="F16" s="6">
        <v>100000</v>
      </c>
      <c r="G16" s="6">
        <f t="shared" si="3"/>
        <v>70000</v>
      </c>
      <c r="H16" s="21"/>
      <c r="I16" s="6">
        <f t="shared" si="4"/>
        <v>0</v>
      </c>
      <c r="J16" s="6">
        <f t="shared" si="0"/>
        <v>0</v>
      </c>
      <c r="K16" s="6">
        <f t="shared" si="1"/>
        <v>-100</v>
      </c>
      <c r="L16" s="21"/>
      <c r="M16" s="7" t="e">
        <f t="shared" si="5"/>
        <v>#DIV/0!</v>
      </c>
      <c r="N16" s="7" t="e">
        <f t="shared" si="2"/>
        <v>#DIV/0!</v>
      </c>
    </row>
    <row r="17" spans="2:14" ht="15.6" customHeight="1" x14ac:dyDescent="0.3">
      <c r="B17" s="3">
        <v>10</v>
      </c>
      <c r="C17" s="3" t="s">
        <v>18</v>
      </c>
      <c r="D17" s="15" t="s">
        <v>9</v>
      </c>
      <c r="E17" s="5">
        <v>163</v>
      </c>
      <c r="F17" s="6">
        <v>16666.666666666668</v>
      </c>
      <c r="G17" s="6">
        <f t="shared" si="3"/>
        <v>2716666.666666667</v>
      </c>
      <c r="H17" s="21"/>
      <c r="I17" s="6">
        <f t="shared" si="4"/>
        <v>0</v>
      </c>
      <c r="J17" s="6">
        <f t="shared" si="0"/>
        <v>0</v>
      </c>
      <c r="K17" s="6">
        <f t="shared" si="1"/>
        <v>-100</v>
      </c>
      <c r="L17" s="21"/>
      <c r="M17" s="7" t="e">
        <f t="shared" si="5"/>
        <v>#DIV/0!</v>
      </c>
      <c r="N17" s="7" t="e">
        <f t="shared" si="2"/>
        <v>#DIV/0!</v>
      </c>
    </row>
    <row r="18" spans="2:14" ht="15.6" customHeight="1" x14ac:dyDescent="0.3">
      <c r="B18" s="3">
        <v>11</v>
      </c>
      <c r="C18" s="3" t="s">
        <v>19</v>
      </c>
      <c r="D18" s="15" t="s">
        <v>9</v>
      </c>
      <c r="E18" s="5">
        <v>95</v>
      </c>
      <c r="F18" s="6">
        <v>78000</v>
      </c>
      <c r="G18" s="6">
        <f t="shared" si="3"/>
        <v>7410000</v>
      </c>
      <c r="H18" s="21"/>
      <c r="I18" s="6">
        <f t="shared" si="4"/>
        <v>0</v>
      </c>
      <c r="J18" s="6">
        <f t="shared" si="0"/>
        <v>0</v>
      </c>
      <c r="K18" s="6">
        <f t="shared" si="1"/>
        <v>-100</v>
      </c>
      <c r="L18" s="21"/>
      <c r="M18" s="7" t="e">
        <f t="shared" si="5"/>
        <v>#DIV/0!</v>
      </c>
      <c r="N18" s="7" t="e">
        <f t="shared" si="2"/>
        <v>#DIV/0!</v>
      </c>
    </row>
    <row r="19" spans="2:14" ht="15.6" customHeight="1" x14ac:dyDescent="0.3">
      <c r="B19" s="3">
        <v>12</v>
      </c>
      <c r="C19" s="3" t="s">
        <v>20</v>
      </c>
      <c r="D19" s="15" t="s">
        <v>9</v>
      </c>
      <c r="E19" s="5">
        <v>0.1</v>
      </c>
      <c r="F19" s="6">
        <v>300000</v>
      </c>
      <c r="G19" s="6">
        <f t="shared" si="3"/>
        <v>30000</v>
      </c>
      <c r="H19" s="21"/>
      <c r="I19" s="6">
        <f t="shared" si="4"/>
        <v>0</v>
      </c>
      <c r="J19" s="6">
        <f t="shared" si="0"/>
        <v>0</v>
      </c>
      <c r="K19" s="6">
        <f t="shared" si="1"/>
        <v>-100</v>
      </c>
      <c r="L19" s="21"/>
      <c r="M19" s="7" t="e">
        <f t="shared" si="5"/>
        <v>#DIV/0!</v>
      </c>
      <c r="N19" s="7" t="e">
        <f t="shared" si="2"/>
        <v>#DIV/0!</v>
      </c>
    </row>
    <row r="20" spans="2:14" ht="15.6" customHeight="1" x14ac:dyDescent="0.3">
      <c r="B20" s="3">
        <v>13</v>
      </c>
      <c r="C20" s="3" t="s">
        <v>21</v>
      </c>
      <c r="D20" s="15" t="s">
        <v>9</v>
      </c>
      <c r="E20" s="5">
        <v>10</v>
      </c>
      <c r="F20" s="6">
        <v>29666.666666666668</v>
      </c>
      <c r="G20" s="6">
        <f t="shared" si="3"/>
        <v>296666.66666666669</v>
      </c>
      <c r="H20" s="21"/>
      <c r="I20" s="6">
        <f t="shared" si="4"/>
        <v>0</v>
      </c>
      <c r="J20" s="6">
        <f t="shared" si="0"/>
        <v>0</v>
      </c>
      <c r="K20" s="6">
        <f t="shared" si="1"/>
        <v>-100</v>
      </c>
      <c r="L20" s="21"/>
      <c r="M20" s="7" t="e">
        <f t="shared" si="5"/>
        <v>#DIV/0!</v>
      </c>
      <c r="N20" s="7" t="e">
        <f t="shared" si="2"/>
        <v>#DIV/0!</v>
      </c>
    </row>
    <row r="21" spans="2:14" ht="15.6" customHeight="1" x14ac:dyDescent="0.3">
      <c r="B21" s="3">
        <v>14</v>
      </c>
      <c r="C21" s="3" t="s">
        <v>22</v>
      </c>
      <c r="D21" s="15" t="s">
        <v>9</v>
      </c>
      <c r="E21" s="5">
        <v>0.5</v>
      </c>
      <c r="F21" s="6">
        <v>54000</v>
      </c>
      <c r="G21" s="6">
        <f t="shared" si="3"/>
        <v>27000</v>
      </c>
      <c r="H21" s="21"/>
      <c r="I21" s="6">
        <f t="shared" si="4"/>
        <v>0</v>
      </c>
      <c r="J21" s="6">
        <f t="shared" si="0"/>
        <v>0</v>
      </c>
      <c r="K21" s="6">
        <f t="shared" si="1"/>
        <v>-100</v>
      </c>
      <c r="L21" s="21"/>
      <c r="M21" s="7" t="e">
        <f t="shared" si="5"/>
        <v>#DIV/0!</v>
      </c>
      <c r="N21" s="7" t="e">
        <f t="shared" si="2"/>
        <v>#DIV/0!</v>
      </c>
    </row>
    <row r="22" spans="2:14" ht="15.6" customHeight="1" x14ac:dyDescent="0.3">
      <c r="B22" s="3">
        <v>15</v>
      </c>
      <c r="C22" s="3" t="s">
        <v>23</v>
      </c>
      <c r="D22" s="15" t="s">
        <v>9</v>
      </c>
      <c r="E22" s="5">
        <v>3</v>
      </c>
      <c r="F22" s="6">
        <v>53666.666666666664</v>
      </c>
      <c r="G22" s="6">
        <f t="shared" si="3"/>
        <v>161000</v>
      </c>
      <c r="H22" s="21"/>
      <c r="I22" s="6">
        <f t="shared" si="4"/>
        <v>0</v>
      </c>
      <c r="J22" s="6">
        <f t="shared" si="0"/>
        <v>0</v>
      </c>
      <c r="K22" s="6">
        <f t="shared" si="1"/>
        <v>-100</v>
      </c>
      <c r="L22" s="21"/>
      <c r="M22" s="7" t="e">
        <f t="shared" si="5"/>
        <v>#DIV/0!</v>
      </c>
      <c r="N22" s="7" t="e">
        <f t="shared" si="2"/>
        <v>#DIV/0!</v>
      </c>
    </row>
    <row r="23" spans="2:14" ht="15.6" customHeight="1" x14ac:dyDescent="0.3">
      <c r="B23" s="3">
        <v>16</v>
      </c>
      <c r="C23" s="3" t="s">
        <v>24</v>
      </c>
      <c r="D23" s="15" t="s">
        <v>9</v>
      </c>
      <c r="E23" s="5">
        <v>0.1</v>
      </c>
      <c r="F23" s="6">
        <v>300000</v>
      </c>
      <c r="G23" s="6">
        <f t="shared" si="3"/>
        <v>30000</v>
      </c>
      <c r="H23" s="21"/>
      <c r="I23" s="6">
        <f t="shared" si="4"/>
        <v>0</v>
      </c>
      <c r="J23" s="6">
        <f t="shared" si="0"/>
        <v>0</v>
      </c>
      <c r="K23" s="6">
        <f t="shared" si="1"/>
        <v>-100</v>
      </c>
      <c r="L23" s="21"/>
      <c r="M23" s="7" t="e">
        <f t="shared" si="5"/>
        <v>#DIV/0!</v>
      </c>
      <c r="N23" s="7" t="e">
        <f t="shared" si="2"/>
        <v>#DIV/0!</v>
      </c>
    </row>
    <row r="24" spans="2:14" ht="15.6" customHeight="1" x14ac:dyDescent="0.3">
      <c r="B24" s="3">
        <v>17</v>
      </c>
      <c r="C24" s="18" t="s">
        <v>46</v>
      </c>
      <c r="D24" s="19"/>
      <c r="E24" s="5">
        <v>2</v>
      </c>
      <c r="F24" s="6">
        <v>318333.33333333331</v>
      </c>
      <c r="G24" s="6">
        <f t="shared" si="3"/>
        <v>636666.66666666663</v>
      </c>
      <c r="H24" s="21"/>
      <c r="I24" s="6">
        <f t="shared" si="4"/>
        <v>0</v>
      </c>
      <c r="J24" s="6">
        <f t="shared" si="0"/>
        <v>0</v>
      </c>
      <c r="K24" s="6">
        <f t="shared" si="1"/>
        <v>-100</v>
      </c>
      <c r="L24" s="21"/>
      <c r="M24" s="7" t="e">
        <f t="shared" si="5"/>
        <v>#DIV/0!</v>
      </c>
      <c r="N24" s="7" t="e">
        <f t="shared" si="2"/>
        <v>#DIV/0!</v>
      </c>
    </row>
    <row r="25" spans="2:14" ht="15.6" customHeight="1" x14ac:dyDescent="0.3">
      <c r="B25" s="3">
        <v>18</v>
      </c>
      <c r="C25" s="18" t="s">
        <v>25</v>
      </c>
      <c r="D25" s="19" t="s">
        <v>9</v>
      </c>
      <c r="E25" s="5">
        <v>0.5</v>
      </c>
      <c r="F25" s="6">
        <v>40000</v>
      </c>
      <c r="G25" s="6">
        <f t="shared" si="3"/>
        <v>20000</v>
      </c>
      <c r="H25" s="21"/>
      <c r="I25" s="6">
        <f t="shared" si="4"/>
        <v>0</v>
      </c>
      <c r="J25" s="6">
        <f t="shared" si="0"/>
        <v>0</v>
      </c>
      <c r="K25" s="6">
        <f t="shared" si="1"/>
        <v>-100</v>
      </c>
      <c r="L25" s="21"/>
      <c r="M25" s="7" t="e">
        <f t="shared" si="5"/>
        <v>#DIV/0!</v>
      </c>
      <c r="N25" s="7" t="e">
        <f t="shared" si="2"/>
        <v>#DIV/0!</v>
      </c>
    </row>
    <row r="26" spans="2:14" ht="15.6" customHeight="1" x14ac:dyDescent="0.3">
      <c r="B26" s="3">
        <v>19</v>
      </c>
      <c r="C26" s="18" t="s">
        <v>26</v>
      </c>
      <c r="D26" s="19" t="s">
        <v>9</v>
      </c>
      <c r="E26" s="5">
        <v>0.1</v>
      </c>
      <c r="F26" s="6">
        <v>36000</v>
      </c>
      <c r="G26" s="6">
        <f t="shared" si="3"/>
        <v>3600</v>
      </c>
      <c r="H26" s="21"/>
      <c r="I26" s="6">
        <f t="shared" si="4"/>
        <v>0</v>
      </c>
      <c r="J26" s="6">
        <f t="shared" si="0"/>
        <v>0</v>
      </c>
      <c r="K26" s="6">
        <f t="shared" si="1"/>
        <v>-100</v>
      </c>
      <c r="L26" s="21"/>
      <c r="M26" s="7" t="e">
        <f t="shared" si="5"/>
        <v>#DIV/0!</v>
      </c>
      <c r="N26" s="7" t="e">
        <f t="shared" si="2"/>
        <v>#DIV/0!</v>
      </c>
    </row>
    <row r="27" spans="2:14" ht="15.6" customHeight="1" x14ac:dyDescent="0.3">
      <c r="B27" s="3">
        <v>20</v>
      </c>
      <c r="C27" s="18" t="s">
        <v>27</v>
      </c>
      <c r="D27" s="19" t="s">
        <v>9</v>
      </c>
      <c r="E27" s="5">
        <v>9.6</v>
      </c>
      <c r="F27" s="6">
        <v>34666.666666666664</v>
      </c>
      <c r="G27" s="6">
        <f t="shared" si="3"/>
        <v>332799.99999999994</v>
      </c>
      <c r="H27" s="21"/>
      <c r="I27" s="6">
        <f t="shared" si="4"/>
        <v>0</v>
      </c>
      <c r="J27" s="6">
        <f t="shared" si="0"/>
        <v>0</v>
      </c>
      <c r="K27" s="6">
        <f t="shared" si="1"/>
        <v>-100</v>
      </c>
      <c r="L27" s="21"/>
      <c r="M27" s="7" t="e">
        <f t="shared" si="5"/>
        <v>#DIV/0!</v>
      </c>
      <c r="N27" s="7" t="e">
        <f t="shared" si="2"/>
        <v>#DIV/0!</v>
      </c>
    </row>
    <row r="28" spans="2:14" ht="62.4" x14ac:dyDescent="0.3">
      <c r="B28" s="3">
        <v>21</v>
      </c>
      <c r="C28" s="18" t="s">
        <v>28</v>
      </c>
      <c r="D28" s="19" t="s">
        <v>9</v>
      </c>
      <c r="E28" s="5">
        <v>7.5</v>
      </c>
      <c r="F28" s="6">
        <v>5333.333333333333</v>
      </c>
      <c r="G28" s="6">
        <f t="shared" si="3"/>
        <v>40000</v>
      </c>
      <c r="H28" s="21"/>
      <c r="I28" s="6">
        <f t="shared" si="4"/>
        <v>0</v>
      </c>
      <c r="J28" s="6">
        <f t="shared" si="0"/>
        <v>0</v>
      </c>
      <c r="K28" s="6">
        <f t="shared" si="1"/>
        <v>-100</v>
      </c>
      <c r="L28" s="21"/>
      <c r="M28" s="7" t="e">
        <f t="shared" si="5"/>
        <v>#DIV/0!</v>
      </c>
      <c r="N28" s="7" t="e">
        <f t="shared" si="2"/>
        <v>#DIV/0!</v>
      </c>
    </row>
    <row r="29" spans="2:14" ht="93.6" x14ac:dyDescent="0.3">
      <c r="B29" s="3">
        <v>22</v>
      </c>
      <c r="C29" s="18" t="s">
        <v>47</v>
      </c>
      <c r="D29" s="19" t="s">
        <v>9</v>
      </c>
      <c r="E29" s="5">
        <v>80.099999999999994</v>
      </c>
      <c r="F29" s="6">
        <v>5666.666666666667</v>
      </c>
      <c r="G29" s="6">
        <f t="shared" si="3"/>
        <v>453900</v>
      </c>
      <c r="H29" s="21"/>
      <c r="I29" s="6">
        <f t="shared" si="4"/>
        <v>0</v>
      </c>
      <c r="J29" s="6">
        <f t="shared" si="0"/>
        <v>0</v>
      </c>
      <c r="K29" s="6">
        <f t="shared" si="1"/>
        <v>-100</v>
      </c>
      <c r="L29" s="21"/>
      <c r="M29" s="7" t="e">
        <f t="shared" si="5"/>
        <v>#DIV/0!</v>
      </c>
      <c r="N29" s="7" t="e">
        <f t="shared" si="2"/>
        <v>#DIV/0!</v>
      </c>
    </row>
    <row r="30" spans="2:14" ht="31.2" x14ac:dyDescent="0.3">
      <c r="B30" s="3">
        <v>23</v>
      </c>
      <c r="C30" s="3" t="s">
        <v>29</v>
      </c>
      <c r="D30" s="15" t="s">
        <v>9</v>
      </c>
      <c r="E30" s="5">
        <v>41.5</v>
      </c>
      <c r="F30" s="6">
        <v>86666.666666666672</v>
      </c>
      <c r="G30" s="6">
        <f t="shared" si="3"/>
        <v>3596666.666666667</v>
      </c>
      <c r="H30" s="21"/>
      <c r="I30" s="6">
        <f t="shared" si="4"/>
        <v>0</v>
      </c>
      <c r="J30" s="6">
        <f t="shared" si="0"/>
        <v>0</v>
      </c>
      <c r="K30" s="6">
        <f t="shared" si="1"/>
        <v>-100</v>
      </c>
      <c r="L30" s="21"/>
      <c r="M30" s="7" t="e">
        <f t="shared" si="5"/>
        <v>#DIV/0!</v>
      </c>
      <c r="N30" s="7" t="e">
        <f t="shared" si="2"/>
        <v>#DIV/0!</v>
      </c>
    </row>
    <row r="31" spans="2:14" ht="62.4" x14ac:dyDescent="0.3">
      <c r="B31" s="3">
        <v>24</v>
      </c>
      <c r="C31" s="3" t="s">
        <v>30</v>
      </c>
      <c r="D31" s="15" t="s">
        <v>9</v>
      </c>
      <c r="E31" s="5">
        <v>2.5</v>
      </c>
      <c r="F31" s="6">
        <v>5500</v>
      </c>
      <c r="G31" s="6">
        <f t="shared" si="3"/>
        <v>13750</v>
      </c>
      <c r="H31" s="21"/>
      <c r="I31" s="6">
        <f t="shared" si="4"/>
        <v>0</v>
      </c>
      <c r="J31" s="6">
        <f t="shared" si="0"/>
        <v>0</v>
      </c>
      <c r="K31" s="6">
        <f t="shared" si="1"/>
        <v>-100</v>
      </c>
      <c r="L31" s="21"/>
      <c r="M31" s="7" t="e">
        <f t="shared" si="5"/>
        <v>#DIV/0!</v>
      </c>
      <c r="N31" s="7" t="e">
        <f t="shared" si="2"/>
        <v>#DIV/0!</v>
      </c>
    </row>
    <row r="32" spans="2:14" ht="46.8" x14ac:dyDescent="0.3">
      <c r="B32" s="3">
        <v>25</v>
      </c>
      <c r="C32" s="3" t="s">
        <v>31</v>
      </c>
      <c r="D32" s="4" t="s">
        <v>9</v>
      </c>
      <c r="E32" s="5">
        <v>0.1</v>
      </c>
      <c r="F32" s="6">
        <v>12666.666666666666</v>
      </c>
      <c r="G32" s="6">
        <f t="shared" si="3"/>
        <v>1266.6666666666667</v>
      </c>
      <c r="H32" s="21"/>
      <c r="I32" s="6">
        <f t="shared" si="4"/>
        <v>0</v>
      </c>
      <c r="J32" s="6">
        <f t="shared" si="0"/>
        <v>0</v>
      </c>
      <c r="K32" s="6">
        <f t="shared" si="1"/>
        <v>-100</v>
      </c>
      <c r="L32" s="21"/>
      <c r="M32" s="7" t="e">
        <f t="shared" si="5"/>
        <v>#DIV/0!</v>
      </c>
      <c r="N32" s="7" t="e">
        <f t="shared" si="2"/>
        <v>#DIV/0!</v>
      </c>
    </row>
    <row r="33" spans="2:14" ht="46.8" x14ac:dyDescent="0.3">
      <c r="B33" s="3">
        <v>26</v>
      </c>
      <c r="C33" s="3" t="s">
        <v>32</v>
      </c>
      <c r="D33" s="4" t="s">
        <v>9</v>
      </c>
      <c r="E33" s="5">
        <v>130</v>
      </c>
      <c r="F33" s="6">
        <v>8666.6666666666661</v>
      </c>
      <c r="G33" s="6">
        <f t="shared" si="3"/>
        <v>1126666.6666666665</v>
      </c>
      <c r="H33" s="21"/>
      <c r="I33" s="6">
        <f t="shared" si="4"/>
        <v>0</v>
      </c>
      <c r="J33" s="6">
        <f t="shared" si="0"/>
        <v>0</v>
      </c>
      <c r="K33" s="6">
        <f t="shared" si="1"/>
        <v>-100</v>
      </c>
      <c r="L33" s="21"/>
      <c r="M33" s="7" t="e">
        <f t="shared" si="5"/>
        <v>#DIV/0!</v>
      </c>
      <c r="N33" s="7" t="e">
        <f t="shared" si="2"/>
        <v>#DIV/0!</v>
      </c>
    </row>
    <row r="34" spans="2:14" ht="62.4" x14ac:dyDescent="0.3">
      <c r="B34" s="3">
        <v>27</v>
      </c>
      <c r="C34" s="3" t="s">
        <v>33</v>
      </c>
      <c r="D34" s="4" t="s">
        <v>9</v>
      </c>
      <c r="E34" s="5">
        <v>219</v>
      </c>
      <c r="F34" s="6">
        <v>7500</v>
      </c>
      <c r="G34" s="6">
        <f t="shared" si="3"/>
        <v>1642500</v>
      </c>
      <c r="H34" s="21"/>
      <c r="I34" s="6">
        <f t="shared" si="4"/>
        <v>0</v>
      </c>
      <c r="J34" s="6">
        <f t="shared" si="0"/>
        <v>0</v>
      </c>
      <c r="K34" s="6">
        <f t="shared" si="1"/>
        <v>-100</v>
      </c>
      <c r="L34" s="21"/>
      <c r="M34" s="7" t="e">
        <f t="shared" si="5"/>
        <v>#DIV/0!</v>
      </c>
      <c r="N34" s="7" t="e">
        <f t="shared" si="2"/>
        <v>#DIV/0!</v>
      </c>
    </row>
    <row r="35" spans="2:14" ht="15.6" customHeight="1" x14ac:dyDescent="0.3">
      <c r="B35" s="3">
        <v>28</v>
      </c>
      <c r="C35" s="3" t="s">
        <v>34</v>
      </c>
      <c r="D35" s="4" t="s">
        <v>9</v>
      </c>
      <c r="E35" s="5">
        <v>0.1</v>
      </c>
      <c r="F35" s="6">
        <v>5833.333333333333</v>
      </c>
      <c r="G35" s="6">
        <f t="shared" si="3"/>
        <v>583.33333333333337</v>
      </c>
      <c r="H35" s="21"/>
      <c r="I35" s="6">
        <f t="shared" si="4"/>
        <v>0</v>
      </c>
      <c r="J35" s="6">
        <f t="shared" si="0"/>
        <v>0</v>
      </c>
      <c r="K35" s="6">
        <f t="shared" si="1"/>
        <v>-100</v>
      </c>
      <c r="L35" s="21"/>
      <c r="M35" s="7" t="e">
        <f t="shared" si="5"/>
        <v>#DIV/0!</v>
      </c>
      <c r="N35" s="7" t="e">
        <f t="shared" si="2"/>
        <v>#DIV/0!</v>
      </c>
    </row>
    <row r="36" spans="2:14" ht="46.8" x14ac:dyDescent="0.3">
      <c r="B36" s="3">
        <v>29</v>
      </c>
      <c r="C36" s="3" t="s">
        <v>35</v>
      </c>
      <c r="D36" s="4" t="s">
        <v>9</v>
      </c>
      <c r="E36" s="5">
        <v>0.1</v>
      </c>
      <c r="F36" s="6">
        <v>10666.666666666666</v>
      </c>
      <c r="G36" s="6">
        <f t="shared" si="3"/>
        <v>1066.6666666666667</v>
      </c>
      <c r="H36" s="21"/>
      <c r="I36" s="6">
        <f t="shared" si="4"/>
        <v>0</v>
      </c>
      <c r="J36" s="6">
        <f t="shared" si="0"/>
        <v>0</v>
      </c>
      <c r="K36" s="6">
        <f t="shared" si="1"/>
        <v>-100</v>
      </c>
      <c r="L36" s="21"/>
      <c r="M36" s="7" t="e">
        <f t="shared" si="5"/>
        <v>#DIV/0!</v>
      </c>
      <c r="N36" s="7" t="e">
        <f t="shared" si="2"/>
        <v>#DIV/0!</v>
      </c>
    </row>
    <row r="37" spans="2:14" ht="15.6" customHeight="1" x14ac:dyDescent="0.3">
      <c r="B37" s="3">
        <v>30</v>
      </c>
      <c r="C37" s="3" t="s">
        <v>36</v>
      </c>
      <c r="D37" s="4" t="s">
        <v>9</v>
      </c>
      <c r="E37" s="5">
        <v>0.1</v>
      </c>
      <c r="F37" s="6">
        <v>7666.666666666667</v>
      </c>
      <c r="G37" s="6">
        <f t="shared" si="3"/>
        <v>766.66666666666674</v>
      </c>
      <c r="H37" s="21"/>
      <c r="I37" s="6">
        <f t="shared" si="4"/>
        <v>0</v>
      </c>
      <c r="J37" s="6">
        <f t="shared" si="0"/>
        <v>0</v>
      </c>
      <c r="K37" s="6">
        <f t="shared" si="1"/>
        <v>-100</v>
      </c>
      <c r="L37" s="21"/>
      <c r="M37" s="7" t="e">
        <f t="shared" si="5"/>
        <v>#DIV/0!</v>
      </c>
      <c r="N37" s="7" t="e">
        <f t="shared" si="2"/>
        <v>#DIV/0!</v>
      </c>
    </row>
    <row r="38" spans="2:14" ht="15.6" customHeight="1" x14ac:dyDescent="0.3">
      <c r="B38" s="3">
        <v>31</v>
      </c>
      <c r="C38" s="3" t="s">
        <v>37</v>
      </c>
      <c r="D38" s="4" t="s">
        <v>9</v>
      </c>
      <c r="E38" s="5">
        <v>0.1</v>
      </c>
      <c r="F38" s="6">
        <v>4200</v>
      </c>
      <c r="G38" s="6">
        <f t="shared" si="3"/>
        <v>420</v>
      </c>
      <c r="H38" s="21"/>
      <c r="I38" s="6">
        <f t="shared" si="4"/>
        <v>0</v>
      </c>
      <c r="J38" s="6">
        <f t="shared" si="0"/>
        <v>0</v>
      </c>
      <c r="K38" s="6">
        <f t="shared" si="1"/>
        <v>-100</v>
      </c>
      <c r="L38" s="21"/>
      <c r="M38" s="7" t="e">
        <f t="shared" si="5"/>
        <v>#DIV/0!</v>
      </c>
      <c r="N38" s="7" t="e">
        <f t="shared" si="2"/>
        <v>#DIV/0!</v>
      </c>
    </row>
    <row r="39" spans="2:14" ht="62.4" x14ac:dyDescent="0.3">
      <c r="B39" s="3">
        <v>32</v>
      </c>
      <c r="C39" s="3" t="s">
        <v>38</v>
      </c>
      <c r="D39" s="4" t="s">
        <v>9</v>
      </c>
      <c r="E39" s="5">
        <v>453</v>
      </c>
      <c r="F39" s="6">
        <v>6833.333333333333</v>
      </c>
      <c r="G39" s="6">
        <f t="shared" si="3"/>
        <v>3095500</v>
      </c>
      <c r="H39" s="21"/>
      <c r="I39" s="6">
        <f t="shared" si="4"/>
        <v>0</v>
      </c>
      <c r="J39" s="6">
        <f t="shared" si="0"/>
        <v>0</v>
      </c>
      <c r="K39" s="6">
        <f t="shared" si="1"/>
        <v>-100</v>
      </c>
      <c r="L39" s="21"/>
      <c r="M39" s="7" t="e">
        <f t="shared" si="5"/>
        <v>#DIV/0!</v>
      </c>
      <c r="N39" s="7" t="e">
        <f t="shared" si="2"/>
        <v>#DIV/0!</v>
      </c>
    </row>
    <row r="40" spans="2:14" ht="62.4" x14ac:dyDescent="0.3">
      <c r="B40" s="3">
        <v>33</v>
      </c>
      <c r="C40" s="3" t="s">
        <v>39</v>
      </c>
      <c r="D40" s="4" t="s">
        <v>9</v>
      </c>
      <c r="E40" s="5">
        <v>565</v>
      </c>
      <c r="F40" s="6">
        <v>5833.333333333333</v>
      </c>
      <c r="G40" s="6">
        <f t="shared" si="3"/>
        <v>3295833.333333333</v>
      </c>
      <c r="H40" s="21"/>
      <c r="I40" s="6">
        <f t="shared" si="4"/>
        <v>0</v>
      </c>
      <c r="J40" s="6">
        <f t="shared" si="0"/>
        <v>0</v>
      </c>
      <c r="K40" s="6">
        <f t="shared" si="1"/>
        <v>-100</v>
      </c>
      <c r="L40" s="21"/>
      <c r="M40" s="7" t="e">
        <f t="shared" si="5"/>
        <v>#DIV/0!</v>
      </c>
      <c r="N40" s="7" t="e">
        <f t="shared" si="2"/>
        <v>#DIV/0!</v>
      </c>
    </row>
    <row r="41" spans="2:14" ht="18" x14ac:dyDescent="0.35">
      <c r="B41" s="8"/>
      <c r="C41" s="9" t="s">
        <v>40</v>
      </c>
      <c r="D41" s="8"/>
      <c r="E41" s="10"/>
      <c r="F41" s="8"/>
      <c r="G41" s="11">
        <f>SUM(G8:G40)</f>
        <v>31353736.666666672</v>
      </c>
      <c r="H41" s="11"/>
      <c r="I41" s="8"/>
      <c r="J41" s="12">
        <f>SUM(J8:J40)</f>
        <v>0</v>
      </c>
      <c r="K41" s="12"/>
      <c r="L41" s="13"/>
      <c r="M41" s="13"/>
      <c r="N41" s="14" t="e">
        <f>SUM(N8:N40)</f>
        <v>#DIV/0!</v>
      </c>
    </row>
  </sheetData>
  <mergeCells count="11">
    <mergeCell ref="L6:N6"/>
    <mergeCell ref="L8:L40"/>
    <mergeCell ref="B2:N2"/>
    <mergeCell ref="B6:B7"/>
    <mergeCell ref="C6:C7"/>
    <mergeCell ref="D6:D7"/>
    <mergeCell ref="E6:E7"/>
    <mergeCell ref="F6:F7"/>
    <mergeCell ref="G6:G7"/>
    <mergeCell ref="H8:H40"/>
    <mergeCell ref="H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Проскуряков Евгений Владимирович</dc:creator>
  <cp:lastModifiedBy>Проскуряков Евгений Владимирович</cp:lastModifiedBy>
  <dcterms:created xsi:type="dcterms:W3CDTF">2021-03-17T12:31:45Z</dcterms:created>
  <dcterms:modified xsi:type="dcterms:W3CDTF">2022-07-29T05:56:48Z</dcterms:modified>
</cp:coreProperties>
</file>