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рапина\БАНКИ\Смолевич\На КОВ\!Права требования\!Новые торги\Ответеты на запросы\"/>
    </mc:Choice>
  </mc:AlternateContent>
  <bookViews>
    <workbookView xWindow="0" yWindow="4815" windowWidth="26925" windowHeight="7770" tabRatio="575"/>
  </bookViews>
  <sheets>
    <sheet name="ЮЛ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7" l="1"/>
  <c r="D6" i="17"/>
  <c r="I5" i="17" l="1"/>
  <c r="J5" i="17" s="1"/>
  <c r="I4" i="17"/>
  <c r="J4" i="17" s="1"/>
  <c r="E3" i="17"/>
  <c r="E6" i="17" s="1"/>
  <c r="I3" i="17" l="1"/>
  <c r="I6" i="17" s="1"/>
  <c r="F3" i="17"/>
  <c r="F6" i="17" s="1"/>
  <c r="J3" i="17" l="1"/>
  <c r="J6" i="17" s="1"/>
  <c r="K3" i="17" l="1"/>
  <c r="K6" i="17" s="1"/>
  <c r="L3" i="17" l="1"/>
  <c r="L6" i="17" s="1"/>
</calcChain>
</file>

<file path=xl/sharedStrings.xml><?xml version="1.0" encoding="utf-8"?>
<sst xmlns="http://schemas.openxmlformats.org/spreadsheetml/2006/main" count="40" uniqueCount="37">
  <si>
    <t>№ лота</t>
  </si>
  <si>
    <t>Наименование лота</t>
  </si>
  <si>
    <t>Размер задолженности, установленный судом</t>
  </si>
  <si>
    <t>на первых торгах</t>
  </si>
  <si>
    <t>на повторных торгах</t>
  </si>
  <si>
    <t>на первом периоде торгов ППП</t>
  </si>
  <si>
    <t>на последнем периоде торгов ППП</t>
  </si>
  <si>
    <t>Наличие обременений и ограничений (находится ли в стадии банкротства)</t>
  </si>
  <si>
    <t>Иные комментарии</t>
  </si>
  <si>
    <t>1. ПРАВА ТРЕБОВАНИЯ К ЮРИДИЧЕСКИМ ЛИЦАМ И ИНДИВИДУАЛЬНЫМ ПРЕДПРИНИМАТЕЛЯМ</t>
  </si>
  <si>
    <t>Исполнительное производство (в т.ч. и в отношении поручителей, обращения взыскания на залог)</t>
  </si>
  <si>
    <t>Сведения об имуществе Решение/определение суда</t>
  </si>
  <si>
    <t>Залоги, поручители</t>
  </si>
  <si>
    <t>Размер задолженности, установленный судом с учетом погашений</t>
  </si>
  <si>
    <t>ИП Нефедов Владимир Семенович, солидарно с  Нефедова Светлана Петровна</t>
  </si>
  <si>
    <t>Залог коммерческой недвижимости - Здание АТС, назначение:производственное, 4-х этажное, общ.пл.1377,5 кв.м.,инв.№66:236:002:000100470,лит.А по адресу:  г. Рославль, 5-й Красноармейский пер.б/н, и право аренды земельного участка, на котором расположен указанный объект. Залогодатель: ООО "Электротовары". Залоговая стоимость имущества 14103277,00.</t>
  </si>
  <si>
    <t xml:space="preserve"> КД №21 от 09.04.2013</t>
  </si>
  <si>
    <t>ООО "Электротовары", ИНН   6725001362</t>
  </si>
  <si>
    <t>Не просужен, добровольное погашение, В ГРАФИКЕ</t>
  </si>
  <si>
    <t>нет</t>
  </si>
  <si>
    <t>да</t>
  </si>
  <si>
    <t>1ППП с 28.02.2017 по 15.05.2017 (Публикация от 11.01.2017)</t>
  </si>
  <si>
    <t>Поступления за последний месяц</t>
  </si>
  <si>
    <t>Поступают ли ден.ср-ва в счет погашения в настоящее время (да/нет)</t>
  </si>
  <si>
    <r>
      <t xml:space="preserve">Поручитель: Нефедова Светлана Петровна. Залогодатель: Нефедов Владимир Семенович. Залоговая стоимость </t>
    </r>
    <r>
      <rPr>
        <b/>
        <sz val="9"/>
        <color indexed="8"/>
        <rFont val="Times New Roman"/>
        <family val="1"/>
        <charset val="204"/>
      </rPr>
      <t xml:space="preserve">19322100,00 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Административное здание</t>
    </r>
    <r>
      <rPr>
        <sz val="9"/>
        <color indexed="8"/>
        <rFont val="Times New Roman"/>
        <family val="1"/>
        <charset val="204"/>
      </rPr>
      <t xml:space="preserve"> , назначение:нежилое общ.пл.86,3 кв.м.,этажность 1, инв №66:236:002:00104490, ЛитА и земельный участок, на котором расположен указанный объект;        </t>
    </r>
    <r>
      <rPr>
        <b/>
        <sz val="9"/>
        <color indexed="8"/>
        <rFont val="Times New Roman"/>
        <family val="1"/>
        <charset val="204"/>
      </rPr>
      <t>Цех цветных красок</t>
    </r>
    <r>
      <rPr>
        <sz val="9"/>
        <color indexed="8"/>
        <rFont val="Times New Roman"/>
        <family val="1"/>
        <charset val="204"/>
      </rPr>
      <t xml:space="preserve">, назначение:нежилое этажность 1, инв №10449, ЛитД ,общ.пл.342,9 кв.м.и земельный участок, на котором расположен указанный объект;                                     </t>
    </r>
    <r>
      <rPr>
        <b/>
        <sz val="9"/>
        <color indexed="8"/>
        <rFont val="Times New Roman"/>
        <family val="1"/>
        <charset val="204"/>
      </rPr>
      <t xml:space="preserve">Склад готовой продукции, </t>
    </r>
    <r>
      <rPr>
        <sz val="9"/>
        <color indexed="8"/>
        <rFont val="Times New Roman"/>
        <family val="1"/>
        <charset val="204"/>
      </rPr>
      <t xml:space="preserve">назначение:нежилое этажность 2, инв №10449, ЛитА1Собщ.пл.1122,7 кв.м.и земельный участок, на котором расположен указанный объект;        </t>
    </r>
    <r>
      <rPr>
        <b/>
        <sz val="9"/>
        <color indexed="8"/>
        <rFont val="Times New Roman"/>
        <family val="1"/>
        <charset val="204"/>
      </rPr>
      <t xml:space="preserve">Склад готовой продукции, </t>
    </r>
    <r>
      <rPr>
        <sz val="9"/>
        <color indexed="8"/>
        <rFont val="Times New Roman"/>
        <family val="1"/>
        <charset val="204"/>
      </rPr>
      <t xml:space="preserve">назначение:нежилое этажность 1, инв №10449, ЛитК,к,к1,к2 общ.пл. 243,3 кв.м.и земельный участок, на котором расположен указанный объект;         </t>
    </r>
    <r>
      <rPr>
        <b/>
        <sz val="9"/>
        <color indexed="8"/>
        <rFont val="Times New Roman"/>
        <family val="1"/>
        <charset val="204"/>
      </rPr>
      <t>Контора и клуб,</t>
    </r>
    <r>
      <rPr>
        <sz val="9"/>
        <color indexed="8"/>
        <rFont val="Times New Roman"/>
        <family val="1"/>
        <charset val="204"/>
      </rPr>
      <t xml:space="preserve"> назначение:нежилое этажность 1, инв №10449, ЛитМ,м,м1 общ.пл.134,9 кв.м.и земельный участок, на котором расположен указанный объект;                     С</t>
    </r>
    <r>
      <rPr>
        <b/>
        <sz val="9"/>
        <color indexed="8"/>
        <rFont val="Times New Roman"/>
        <family val="1"/>
        <charset val="204"/>
      </rPr>
      <t xml:space="preserve">клад </t>
    </r>
    <r>
      <rPr>
        <sz val="9"/>
        <color indexed="8"/>
        <rFont val="Times New Roman"/>
        <family val="1"/>
        <charset val="204"/>
      </rPr>
      <t>назначение:нежилое этажность 1, инв №10449, ЛитВ, общ.пл.362,3 кв.м и земельный участок, на котором расположен указанный объект.                       Данные объекты расположены на земельном участке , кадастровый номер67:15:0320612 ,  общей площадью 7479 кв.м.,категоря земель:земли населенных пунктов,разпешенное использование:под производственную базу(химический цех и цех рукавиц) по адресу:  Рославль, ул.Б.Смоленская, д.127</t>
    </r>
  </si>
  <si>
    <t>ООО "Подорожник", ИНН 3245506030</t>
  </si>
  <si>
    <t>не торговали ранее</t>
  </si>
  <si>
    <t>ИП окончено. Фактически брошенная организация ИП было окончено потом налоговая приняла решение об исключении. Направили возражение и сейчас действующая. Исполнительный лист не поступил, запрос подготовлен, и передан на отправку.</t>
  </si>
  <si>
    <t>предыдущие торги</t>
  </si>
  <si>
    <t>наименование лота/цены</t>
  </si>
  <si>
    <r>
      <t xml:space="preserve">ИП Нефедов Владимир Семенович, ИНН 672500175204, КД 18 от 11.04.2013, КД 79 от 01.11.2013, КД 111 от 23.12.2011 (12 957 000,00 руб.) - 12 957 000,00/ </t>
    </r>
    <r>
      <rPr>
        <b/>
        <sz val="9"/>
        <color theme="1"/>
        <rFont val="Times New Roman"/>
        <family val="1"/>
        <charset val="204"/>
      </rPr>
      <t>9 069 900,00</t>
    </r>
  </si>
  <si>
    <r>
      <t xml:space="preserve">ООО «Электротовары», ИНН 6725001362, КД 21 от 09.04.2013, КД 60 от 09.08.2013 (7 444 600,00 руб.) - 7 444 600,00 руб./ </t>
    </r>
    <r>
      <rPr>
        <b/>
        <sz val="9"/>
        <color theme="1"/>
        <rFont val="Times New Roman"/>
        <family val="1"/>
        <charset val="204"/>
      </rPr>
      <t>5 211 220,00</t>
    </r>
  </si>
  <si>
    <r>
      <t xml:space="preserve">Балансовая       </t>
    </r>
    <r>
      <rPr>
        <sz val="9"/>
        <color theme="1"/>
        <rFont val="Times New Roman"/>
        <family val="1"/>
        <charset val="204"/>
      </rPr>
      <t xml:space="preserve"> по состоянию на 01.03.22</t>
    </r>
    <r>
      <rPr>
        <vertAlign val="superscript"/>
        <sz val="9"/>
        <color theme="1"/>
        <rFont val="Times New Roman"/>
        <family val="1"/>
        <charset val="204"/>
      </rPr>
      <t>1</t>
    </r>
  </si>
  <si>
    <t>решение Арбитражного суда Брянской области от 21.02.2018 по делу А09-15871/2017</t>
  </si>
  <si>
    <t>нет залогов</t>
  </si>
  <si>
    <t>КД №18 от 11.04.2013</t>
  </si>
  <si>
    <t>Ориентировочная рыночная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</si>
</sst>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2" fillId="0" borderId="0" xfId="0" applyFont="1"/>
    <xf numFmtId="0" fontId="2" fillId="6" borderId="1" xfId="0" applyFont="1" applyFill="1" applyBorder="1"/>
    <xf numFmtId="4" fontId="2" fillId="6" borderId="1" xfId="0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7" borderId="0" xfId="0" applyFont="1" applyFill="1" applyAlignment="1">
      <alignment horizontal="center" vertical="center" wrapText="1"/>
    </xf>
    <xf numFmtId="10" fontId="3" fillId="5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5" borderId="0" xfId="0" applyFont="1" applyFill="1"/>
    <xf numFmtId="0" fontId="3" fillId="0" borderId="0" xfId="0" applyFont="1"/>
    <xf numFmtId="0" fontId="3" fillId="0" borderId="1" xfId="0" applyFont="1" applyFill="1" applyBorder="1" applyAlignment="1">
      <alignment horizontal="left" vertical="center" wrapText="1"/>
    </xf>
    <xf numFmtId="10" fontId="3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7" fillId="0" borderId="6" xfId="2" applyFont="1" applyFill="1" applyBorder="1" applyAlignment="1">
      <alignment horizontal="left" vertical="center" wrapText="1"/>
    </xf>
    <xf numFmtId="4" fontId="7" fillId="0" borderId="0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>
      <alignment horizontal="left" vertical="center" wrapText="1"/>
    </xf>
    <xf numFmtId="0" fontId="3" fillId="0" borderId="5" xfId="0" applyFont="1" applyBorder="1" applyAlignment="1"/>
  </cellXfs>
  <cellStyles count="4">
    <cellStyle name="Обычный" xfId="0" builtinId="0"/>
    <cellStyle name="Обычный 2 2" xfId="3"/>
    <cellStyle name="Обычный 3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6"/>
  <sheetViews>
    <sheetView tabSelected="1" workbookViewId="0">
      <selection activeCell="R5" sqref="R5"/>
    </sheetView>
  </sheetViews>
  <sheetFormatPr defaultRowHeight="12" x14ac:dyDescent="0.2"/>
  <cols>
    <col min="1" max="1" width="4.5703125" style="24" customWidth="1"/>
    <col min="2" max="2" width="44.42578125" style="24" customWidth="1"/>
    <col min="3" max="3" width="42" style="24" customWidth="1"/>
    <col min="4" max="5" width="13.7109375" style="24" customWidth="1"/>
    <col min="6" max="6" width="13.5703125" style="24" customWidth="1"/>
    <col min="7" max="7" width="13" style="24" customWidth="1"/>
    <col min="8" max="8" width="11" style="24" customWidth="1"/>
    <col min="9" max="9" width="14.140625" style="24" customWidth="1"/>
    <col min="10" max="10" width="12.7109375" style="24" customWidth="1"/>
    <col min="11" max="11" width="16" style="24" customWidth="1"/>
    <col min="12" max="12" width="14" style="24" customWidth="1"/>
    <col min="13" max="13" width="16.42578125" style="24" customWidth="1"/>
    <col min="14" max="14" width="27.85546875" style="24" customWidth="1"/>
    <col min="15" max="15" width="49.42578125" style="24" customWidth="1"/>
    <col min="16" max="16" width="44" style="24" customWidth="1"/>
    <col min="17" max="17" width="20.7109375" style="24" customWidth="1"/>
    <col min="18" max="18" width="32.85546875" style="24" customWidth="1"/>
    <col min="19" max="19" width="36.85546875" style="24" customWidth="1"/>
    <col min="20" max="16384" width="9.140625" style="24"/>
  </cols>
  <sheetData>
    <row r="1" spans="1:25" s="6" customFormat="1" ht="72" customHeight="1" x14ac:dyDescent="0.2">
      <c r="A1" s="1" t="s">
        <v>0</v>
      </c>
      <c r="B1" s="1" t="s">
        <v>1</v>
      </c>
      <c r="C1" s="1" t="s">
        <v>11</v>
      </c>
      <c r="D1" s="1" t="s">
        <v>32</v>
      </c>
      <c r="E1" s="1" t="s">
        <v>2</v>
      </c>
      <c r="F1" s="15" t="s">
        <v>13</v>
      </c>
      <c r="G1" s="15" t="s">
        <v>23</v>
      </c>
      <c r="H1" s="19" t="s">
        <v>22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2" t="s">
        <v>28</v>
      </c>
      <c r="O1" s="2" t="s">
        <v>29</v>
      </c>
      <c r="P1" s="3" t="s">
        <v>12</v>
      </c>
      <c r="Q1" s="3" t="s">
        <v>36</v>
      </c>
      <c r="R1" s="3" t="s">
        <v>10</v>
      </c>
      <c r="S1" s="16" t="s">
        <v>8</v>
      </c>
      <c r="T1" s="5"/>
      <c r="U1" s="5"/>
      <c r="V1" s="5"/>
      <c r="W1" s="5"/>
      <c r="X1" s="5"/>
      <c r="Y1" s="5"/>
    </row>
    <row r="2" spans="1:25" s="6" customFormat="1" ht="12" customHeight="1" x14ac:dyDescent="0.2">
      <c r="A2" s="31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0"/>
      <c r="O2" s="26"/>
      <c r="P2" s="23"/>
      <c r="Q2" s="23"/>
      <c r="R2" s="23"/>
      <c r="S2" s="23"/>
      <c r="T2" s="5"/>
      <c r="U2" s="5"/>
      <c r="V2" s="5"/>
      <c r="W2" s="5"/>
      <c r="X2" s="5"/>
      <c r="Y2" s="5"/>
    </row>
    <row r="3" spans="1:25" s="5" customFormat="1" ht="50.1" customHeight="1" x14ac:dyDescent="0.2">
      <c r="A3" s="21">
        <v>1</v>
      </c>
      <c r="B3" s="30" t="s">
        <v>25</v>
      </c>
      <c r="C3" s="22" t="s">
        <v>33</v>
      </c>
      <c r="D3" s="8">
        <v>783161.1</v>
      </c>
      <c r="E3" s="8">
        <f>430645+352516.1+18663.22</f>
        <v>801824.32</v>
      </c>
      <c r="F3" s="8">
        <f>E3</f>
        <v>801824.32</v>
      </c>
      <c r="G3" s="8"/>
      <c r="H3" s="8"/>
      <c r="I3" s="9">
        <f>E3</f>
        <v>801824.32</v>
      </c>
      <c r="J3" s="9">
        <f>I3*0.9</f>
        <v>721641.88799999992</v>
      </c>
      <c r="K3" s="9">
        <f>J3</f>
        <v>721641.88799999992</v>
      </c>
      <c r="L3" s="9">
        <f>ROUND(K3*(100%-5%*9),2)</f>
        <v>396903.04</v>
      </c>
      <c r="M3" s="21"/>
      <c r="N3" s="21" t="s">
        <v>26</v>
      </c>
      <c r="O3" s="21"/>
      <c r="P3" s="25" t="s">
        <v>19</v>
      </c>
      <c r="Q3" s="8" t="s">
        <v>34</v>
      </c>
      <c r="R3" s="18"/>
      <c r="S3" s="11" t="s">
        <v>27</v>
      </c>
    </row>
    <row r="4" spans="1:25" s="5" customFormat="1" ht="50.1" customHeight="1" x14ac:dyDescent="0.2">
      <c r="A4" s="21">
        <v>2</v>
      </c>
      <c r="B4" s="7" t="s">
        <v>17</v>
      </c>
      <c r="C4" s="8" t="s">
        <v>16</v>
      </c>
      <c r="D4" s="8">
        <v>770000</v>
      </c>
      <c r="E4" s="8"/>
      <c r="F4" s="8"/>
      <c r="G4" s="8" t="s">
        <v>20</v>
      </c>
      <c r="H4" s="8">
        <v>101000</v>
      </c>
      <c r="I4" s="9">
        <f>D4</f>
        <v>770000</v>
      </c>
      <c r="J4" s="9">
        <f>I4*0.9</f>
        <v>693000</v>
      </c>
      <c r="K4" s="9"/>
      <c r="L4" s="9"/>
      <c r="M4" s="21"/>
      <c r="N4" s="17" t="s">
        <v>21</v>
      </c>
      <c r="O4" s="17" t="s">
        <v>31</v>
      </c>
      <c r="P4" s="10" t="s">
        <v>15</v>
      </c>
      <c r="Q4" s="8">
        <v>10100000</v>
      </c>
      <c r="R4" s="4" t="s">
        <v>18</v>
      </c>
      <c r="S4" s="11"/>
    </row>
    <row r="5" spans="1:25" s="5" customFormat="1" ht="50.1" customHeight="1" x14ac:dyDescent="0.2">
      <c r="A5" s="21">
        <v>3</v>
      </c>
      <c r="B5" s="7" t="s">
        <v>14</v>
      </c>
      <c r="C5" s="8" t="s">
        <v>35</v>
      </c>
      <c r="D5" s="8">
        <v>700000</v>
      </c>
      <c r="E5" s="8"/>
      <c r="F5" s="8"/>
      <c r="G5" s="8" t="s">
        <v>20</v>
      </c>
      <c r="H5" s="8">
        <v>112000</v>
      </c>
      <c r="I5" s="9">
        <f>D5</f>
        <v>700000</v>
      </c>
      <c r="J5" s="9">
        <f>I5*0.9</f>
        <v>630000</v>
      </c>
      <c r="K5" s="9"/>
      <c r="L5" s="9"/>
      <c r="M5" s="21"/>
      <c r="N5" s="17" t="s">
        <v>21</v>
      </c>
      <c r="O5" s="27" t="s">
        <v>30</v>
      </c>
      <c r="P5" s="28" t="s">
        <v>24</v>
      </c>
      <c r="Q5" s="29">
        <v>15900000</v>
      </c>
      <c r="R5" s="4" t="s">
        <v>18</v>
      </c>
      <c r="S5" s="4"/>
    </row>
    <row r="6" spans="1:25" s="12" customFormat="1" x14ac:dyDescent="0.2">
      <c r="A6" s="13"/>
      <c r="B6" s="13"/>
      <c r="C6" s="13"/>
      <c r="D6" s="14">
        <f>D3+D4+D5</f>
        <v>2253161.1</v>
      </c>
      <c r="E6" s="14">
        <f>E3+E4+E5</f>
        <v>801824.32</v>
      </c>
      <c r="F6" s="14">
        <f t="shared" ref="F6:L6" si="0">F3+F4+F5</f>
        <v>801824.32</v>
      </c>
      <c r="G6" s="14"/>
      <c r="H6" s="14">
        <f t="shared" si="0"/>
        <v>213000</v>
      </c>
      <c r="I6" s="14">
        <f t="shared" si="0"/>
        <v>2271824.3199999998</v>
      </c>
      <c r="J6" s="14">
        <f t="shared" si="0"/>
        <v>2044641.8879999998</v>
      </c>
      <c r="K6" s="14">
        <f t="shared" si="0"/>
        <v>721641.88799999992</v>
      </c>
      <c r="L6" s="14">
        <f t="shared" si="0"/>
        <v>396903.04</v>
      </c>
      <c r="M6" s="14"/>
      <c r="N6" s="13"/>
      <c r="O6" s="13"/>
      <c r="P6" s="13"/>
      <c r="Q6" s="13"/>
      <c r="R6" s="13"/>
      <c r="S6" s="13"/>
    </row>
  </sheetData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ЮЛ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Зарапина Е Г</dc:creator>
  <cp:lastModifiedBy>Зарапина Е Г</cp:lastModifiedBy>
  <cp:lastPrinted>2022-03-22T13:46:53Z</cp:lastPrinted>
  <dcterms:created xsi:type="dcterms:W3CDTF">2021-02-11T12:33:16Z</dcterms:created>
  <dcterms:modified xsi:type="dcterms:W3CDTF">2022-06-14T12:36:03Z</dcterms:modified>
</cp:coreProperties>
</file>