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оветский\2023.05.20_ППП_П37\Документы от ПКУ\"/>
    </mc:Choice>
  </mc:AlternateContent>
  <xr:revisionPtr revIDLastSave="0" documentId="13_ncr:1_{67BF7BAD-AD05-4128-8D7C-FF47C185D329}" xr6:coauthVersionLast="47" xr6:coauthVersionMax="47" xr10:uidLastSave="{00000000-0000-0000-0000-000000000000}"/>
  <bookViews>
    <workbookView xWindow="-120" yWindow="-120" windowWidth="29040" windowHeight="17640" tabRatio="738" firstSheet="1" activeTab="1" xr2:uid="{00000000-000D-0000-FFFF-FFFF00000000}"/>
  </bookViews>
  <sheets>
    <sheet name="А+ППП" sheetId="9" state="hidden" r:id="rId1"/>
    <sheet name="Расшифровка Лота №1" sheetId="3" r:id="rId2"/>
  </sheets>
  <externalReferences>
    <externalReference r:id="rId3"/>
  </externalReferences>
  <definedNames>
    <definedName name="_xlnm._FilterDatabase" localSheetId="1" hidden="1">'Расшифровка Лота №1'!$A$4:$B$36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9" l="1"/>
  <c r="S14" i="9"/>
  <c r="R14" i="9"/>
  <c r="Q14" i="9"/>
  <c r="P14" i="9"/>
  <c r="O14" i="9"/>
  <c r="N14" i="9"/>
  <c r="M14" i="9"/>
  <c r="L14" i="9"/>
  <c r="U14" i="9" l="1"/>
  <c r="I15" i="9" l="1"/>
  <c r="H15" i="9"/>
  <c r="G15" i="9"/>
  <c r="F15" i="9"/>
  <c r="J15" i="9" l="1"/>
  <c r="U15" i="9"/>
  <c r="K15" i="9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</calcChain>
</file>

<file path=xl/sharedStrings.xml><?xml version="1.0" encoding="utf-8"?>
<sst xmlns="http://schemas.openxmlformats.org/spreadsheetml/2006/main" count="77" uniqueCount="77">
  <si>
    <t>ИТОГО:</t>
  </si>
  <si>
    <t>Расшифровка сборных лотов</t>
  </si>
  <si>
    <t xml:space="preserve"> Лот № 1</t>
  </si>
  <si>
    <t>Перевозчикова Екатерина Викторовна, 013/15-КИ-ФЛ-Ан, 24.06.2015</t>
  </si>
  <si>
    <t>ХАКИМОВА МАХИНА НУРУТДИНОВНА, 1104044500783, 24.10.2014</t>
  </si>
  <si>
    <t>Климова Наталья Евгеньевна, 1107004400837, 30.10.2014</t>
  </si>
  <si>
    <t>Имамутдинова Лариса Сергеевна, 1101005800385, 17.04.2015</t>
  </si>
  <si>
    <t>Савелькина Светлана Ивановна, 1107005500053, 04.02.2015</t>
  </si>
  <si>
    <t>Набиуллина Марина Юрьевна, 1104045600370, 10.04.2015</t>
  </si>
  <si>
    <t>Абдрахимова Раиса Якуповна, 1101005800237, 18.03.2015</t>
  </si>
  <si>
    <t>Садыкова Наталья Александровна, 1104044501176, 26.12.2014</t>
  </si>
  <si>
    <t>Салахова Эльвира Ильгизаровна, 1104064700223, 23.07.2014</t>
  </si>
  <si>
    <t>Катина Татьяна Анатольевна, 1101004701170, 24.12.2014</t>
  </si>
  <si>
    <t>Исламов Альберт Айратович, 1101004700044, 16.06.2014</t>
  </si>
  <si>
    <t>Нигметзянов Ильдар Халилович, 1101006900041, 29.02.2016</t>
  </si>
  <si>
    <t>Аюпов Азат Фаязович, 1104045601302, 24.11.2015</t>
  </si>
  <si>
    <t>Гарайшина Татьяна Ивановна, 1101095801361, 14.12.2015</t>
  </si>
  <si>
    <t>Сабитов Рамиль Турсунович, 1104065801386, 17.12.2015</t>
  </si>
  <si>
    <t>Демченко Александр Владимирович, 1101115101359, 04.12.2015</t>
  </si>
  <si>
    <t>Ефимова Екатерина Николаевна, 1101005801135, 09.10.2015</t>
  </si>
  <si>
    <t>Сабирова Лейля Сагитовна, 1107005500982, 04.09.2015</t>
  </si>
  <si>
    <t>Миннебаева Голфия Мансуровна, 1107025701131, 12.10.2015</t>
  </si>
  <si>
    <t>Саубанова Любовь Петровна, 1107006600125, 16.06.2016</t>
  </si>
  <si>
    <t>Хохлова Ирина Георгиевна, 105-Р, 01.08.2008</t>
  </si>
  <si>
    <t>Западнова Лилия Талгатовна, 1107006600076, 08.04.2016</t>
  </si>
  <si>
    <t>Камаев Ильдус Вагизович, 1107025701370, 11.12.2015</t>
  </si>
  <si>
    <t>ФЕДОРОВА ОКСАНА ВЛАДИМИРОВНА, 66/14, 19.03.2014</t>
  </si>
  <si>
    <t>Белоусова Екатерина Владимировна, 815-АИЖК, 16.05.2014</t>
  </si>
  <si>
    <t>Приложение № 1.3</t>
  </si>
  <si>
    <t xml:space="preserve">к Порядку реализации активов ликвидируемых кредитных организаций
</t>
  </si>
  <si>
    <t xml:space="preserve">Полное и краткое наименование кредитной организации </t>
  </si>
  <si>
    <t>Количество периодов торгов посредством публичного предложения (далее - торги ППП)</t>
  </si>
  <si>
    <t>Форма представления предложения по цене (открытая/закрытая)</t>
  </si>
  <si>
    <t>Продолжительность каждого периода торгов ППП (далее - периоды торгов) в календарных днях (не менее 7 дней)</t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</si>
  <si>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 по лотам</t>
  </si>
  <si>
    <t xml:space="preserve">Лоты, выставляемые на торги </t>
  </si>
  <si>
    <t>№ лота</t>
  </si>
  <si>
    <t>Наименование лота</t>
  </si>
  <si>
    <t>Местонахождение (регион)</t>
  </si>
  <si>
    <t>Подтип активов</t>
  </si>
  <si>
    <t>Сведения об имуществе</t>
  </si>
  <si>
    <t>Стоимость лота, руб.</t>
  </si>
  <si>
    <t>Начальная цена продажи лотов, руб.</t>
  </si>
  <si>
    <t>Наличие обременений и ограничений</t>
  </si>
  <si>
    <t>Размер задолженности, установленный судом вкл ГП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</si>
  <si>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</si>
  <si>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</si>
  <si>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</si>
  <si>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</si>
  <si>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>Санкт-Петербург</t>
  </si>
  <si>
    <t>Права требования к ФЛ - прочие</t>
  </si>
  <si>
    <t xml:space="preserve">АО Банк "Советский"
</t>
  </si>
  <si>
    <t>Балансовая стоимость лотов (права требования) включает основной долг, просроченный основной долг, начисленные и просроченные процены, пени, штрафы (при наличии)</t>
  </si>
  <si>
    <r>
      <t xml:space="preserve">Оценочная стоимость лота </t>
    </r>
    <r>
      <rPr>
        <sz val="12"/>
        <color theme="1"/>
        <rFont val="Times New Roman"/>
        <family val="1"/>
        <charset val="204"/>
      </rPr>
      <t>по состоянию на 17.08.2020</t>
    </r>
  </si>
  <si>
    <t xml:space="preserve">1. ПРАВА ТРЕБОВАНИЯ К ФИЗИЧЕСКИМ ЛИЦАМ  </t>
  </si>
  <si>
    <t xml:space="preserve">Залог АСВ, Банк ПАО "Траст" </t>
  </si>
  <si>
    <t>Иванова Ольга Николаевна, 1101005800784, 23.07.2015, решение Вахитовского районного суда г. Казани от 28.10.2021 по делу 2-7429/2021</t>
  </si>
  <si>
    <t>Давлетшина Наталья Ивановна, Давлетшин Рустам Рашитович, 1104065800089, 19.02.2015, решение Альметьевского городского суда республики Татарстан от 15.10.2020 по делу 2-2649/2020</t>
  </si>
  <si>
    <t xml:space="preserve">Балансовая       </t>
  </si>
  <si>
    <t>Мустафина Файруза Васимовна, 1107005500885, 13.08.2015, решение Нижнекамского городского суда республики Татарстан от 05.08.2022 по делу 2-3725/2022</t>
  </si>
  <si>
    <t>Права требования по 32 кредитным договорам</t>
  </si>
  <si>
    <t xml:space="preserve">по лоту № 1 - 11
</t>
  </si>
  <si>
    <t>на втором периоде торгов ППП</t>
  </si>
  <si>
    <t>на третьем периоде торгов ППП</t>
  </si>
  <si>
    <t>на четвертом периоде торгов ППП</t>
  </si>
  <si>
    <t>на пятом периоде торгов ППП</t>
  </si>
  <si>
    <t>на шестом периоде торгов ППП</t>
  </si>
  <si>
    <t>на седьмом периоде торгов ППП</t>
  </si>
  <si>
    <t>на восьмом периоде торгов ППП</t>
  </si>
  <si>
    <t>на девятом периоде торгов ППП</t>
  </si>
  <si>
    <t>на десятом периоде торгов ППП</t>
  </si>
  <si>
    <t>стоимость лота на первых торгах по данным должникам</t>
  </si>
  <si>
    <t>Оценка лотов проведена ООО "ЭсАрДжи-Консалтинг", отчет об оценке от 29.11.2019 № 2019-5503/82.</t>
  </si>
  <si>
    <t>ППП</t>
  </si>
  <si>
    <t>г. Санкт-Петербург</t>
  </si>
  <si>
    <t>Наименование имущества (позиций)</t>
  </si>
  <si>
    <t>Права требования к 28 физическим лицам , г.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</si>
</sst>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\-#,##0.00\ "/>
    <numFmt numFmtId="166" formatCode="0.0%"/>
    <numFmt numFmtId="167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7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6" fillId="0" borderId="0" xfId="5"/>
    <xf numFmtId="0" fontId="7" fillId="4" borderId="1" xfId="0" applyFont="1" applyFill="1" applyBorder="1" applyAlignment="1">
      <alignment horizontal="left" vertical="center" wrapText="1"/>
    </xf>
    <xf numFmtId="166" fontId="7" fillId="4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4" fontId="9" fillId="0" borderId="1" xfId="1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3" fillId="7" borderId="1" xfId="4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7" borderId="1" xfId="0" applyFont="1" applyFill="1" applyBorder="1" applyAlignment="1">
      <alignment vertical="center"/>
    </xf>
    <xf numFmtId="165" fontId="7" fillId="0" borderId="1" xfId="4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165" fontId="7" fillId="0" borderId="8" xfId="4" applyNumberFormat="1" applyFont="1" applyFill="1" applyBorder="1" applyAlignment="1">
      <alignment horizontal="center" vertical="center" wrapText="1"/>
    </xf>
    <xf numFmtId="4" fontId="3" fillId="7" borderId="8" xfId="4" applyNumberFormat="1" applyFont="1" applyFill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7">
    <cellStyle name="Гиперссылка" xfId="5" builtinId="8"/>
    <cellStyle name="Обычный" xfId="0" builtinId="0"/>
    <cellStyle name="Обычный 2" xfId="2" xr:uid="{00000000-0005-0000-0000-000002000000}"/>
    <cellStyle name="Обычный 3" xfId="6" xr:uid="{00000000-0005-0000-0000-000003000000}"/>
    <cellStyle name="Обычный 3 2" xfId="3" xr:uid="{00000000-0005-0000-0000-000004000000}"/>
    <cellStyle name="Финансовый" xfId="4" builtinId="3"/>
    <cellStyle name="Финансовый 2" xfId="1" xr:uid="{00000000-0005-0000-0000-000006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58;&#1086;&#1088;&#1075;&#1080;%20&#1080;%20&#1057;&#1087;&#1080;&#1089;&#1072;&#1085;&#1080;&#1077;\_&#1053;&#1045;&#1042;&#1057;&#1050;&#1048;&#1049;%20&#1041;&#1040;&#1053;&#1050;\&#1058;&#1054;&#1056;&#1043;&#1048;\3.%20&#1040;+&#1055;&#1055;&#1055;%20&#1087;&#1088;&#1072;&#1074;&#1072;%20&#1090;&#1088;&#1077;&#1073;%20(5%20&#1083;&#1086;&#1090;&#1086;&#1074;)\&#1050;&#1086;&#1087;&#1080;&#1103;%201.%20&#1040;+&#1055;&#1055;&#1055;%20&#1055;&#1088;&#1072;&#1074;&#1072;%20&#1090;&#1088;&#1077;&#1073;&#1086;&#1074;&#1072;&#1085;&#1080;&#1103;%20(&#1053;&#1077;&#1074;&#1089;&#1082;&#1080;&#1081;)_12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 (как заполнять)"/>
      <sheetName val="1.3 Аукцион и ППП"/>
      <sheetName val="Регионы"/>
      <sheetName val="Подтипы активов"/>
      <sheetName val="Расшифр лотов"/>
      <sheetName val="Лист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"/>
  <sheetViews>
    <sheetView zoomScale="80" zoomScaleNormal="80" workbookViewId="0">
      <selection activeCell="U19" sqref="U19"/>
    </sheetView>
  </sheetViews>
  <sheetFormatPr defaultRowHeight="15.75" x14ac:dyDescent="0.25"/>
  <cols>
    <col min="1" max="1" width="5.5703125" style="2" customWidth="1"/>
    <col min="2" max="2" width="50.5703125" style="2" customWidth="1"/>
    <col min="3" max="3" width="20" style="2" hidden="1" customWidth="1"/>
    <col min="4" max="4" width="28.28515625" style="2" hidden="1" customWidth="1"/>
    <col min="5" max="5" width="25.5703125" style="2" customWidth="1"/>
    <col min="6" max="7" width="20.85546875" style="2" customWidth="1"/>
    <col min="8" max="8" width="19.42578125" style="2" customWidth="1"/>
    <col min="9" max="9" width="17.7109375" style="2" customWidth="1"/>
    <col min="10" max="10" width="20" style="2" customWidth="1"/>
    <col min="11" max="11" width="18.28515625" style="2" customWidth="1"/>
    <col min="12" max="20" width="18.28515625" style="2" hidden="1" customWidth="1"/>
    <col min="21" max="21" width="17.85546875" style="2" customWidth="1"/>
    <col min="22" max="22" width="22" customWidth="1"/>
    <col min="23" max="23" width="19" customWidth="1"/>
    <col min="24" max="24" width="12.42578125" bestFit="1" customWidth="1"/>
  </cols>
  <sheetData>
    <row r="1" spans="1:23" x14ac:dyDescent="0.25">
      <c r="F1" s="3"/>
      <c r="G1" s="3"/>
      <c r="U1" s="3" t="s">
        <v>28</v>
      </c>
      <c r="V1" s="2"/>
    </row>
    <row r="2" spans="1:23" ht="15.75" customHeight="1" x14ac:dyDescent="0.3">
      <c r="A2" s="4" t="s">
        <v>73</v>
      </c>
      <c r="U2" s="83" t="s">
        <v>29</v>
      </c>
      <c r="V2" s="83"/>
    </row>
    <row r="3" spans="1:23" x14ac:dyDescent="0.25">
      <c r="U3" s="83"/>
      <c r="V3" s="83"/>
    </row>
    <row r="4" spans="1:23" ht="50.25" customHeight="1" x14ac:dyDescent="0.25">
      <c r="A4" s="82" t="s">
        <v>30</v>
      </c>
      <c r="B4" s="82"/>
      <c r="C4" s="84"/>
      <c r="D4" s="84"/>
      <c r="E4" s="5" t="s">
        <v>51</v>
      </c>
      <c r="F4" s="6"/>
      <c r="G4" s="6"/>
      <c r="K4"/>
      <c r="L4"/>
      <c r="M4"/>
      <c r="N4"/>
      <c r="O4"/>
      <c r="P4"/>
      <c r="Q4"/>
      <c r="R4"/>
      <c r="S4"/>
      <c r="T4"/>
    </row>
    <row r="5" spans="1:23" ht="30" customHeight="1" x14ac:dyDescent="0.25">
      <c r="A5" s="82" t="s">
        <v>31</v>
      </c>
      <c r="B5" s="82"/>
      <c r="C5" s="82"/>
      <c r="D5" s="82"/>
      <c r="E5" s="9" t="s">
        <v>61</v>
      </c>
      <c r="F5" s="8"/>
      <c r="G5" s="8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3" ht="20.25" customHeight="1" x14ac:dyDescent="0.25">
      <c r="A6" s="82" t="s">
        <v>32</v>
      </c>
      <c r="B6" s="82"/>
      <c r="C6" s="84"/>
      <c r="D6" s="84"/>
      <c r="E6" s="9"/>
      <c r="K6"/>
      <c r="L6"/>
      <c r="M6"/>
      <c r="N6"/>
      <c r="O6"/>
      <c r="P6"/>
      <c r="Q6"/>
      <c r="R6"/>
      <c r="S6"/>
      <c r="T6"/>
    </row>
    <row r="7" spans="1:23" ht="30.75" customHeight="1" x14ac:dyDescent="0.25">
      <c r="A7" s="82" t="s">
        <v>33</v>
      </c>
      <c r="B7" s="82"/>
      <c r="C7" s="82"/>
      <c r="D7" s="82"/>
      <c r="E7" s="7">
        <v>5</v>
      </c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3" ht="49.5" customHeight="1" x14ac:dyDescent="0.25">
      <c r="A8" s="82" t="s">
        <v>34</v>
      </c>
      <c r="B8" s="82"/>
      <c r="C8" s="82"/>
      <c r="D8" s="82"/>
      <c r="E8" s="10">
        <v>0.05</v>
      </c>
      <c r="H8"/>
      <c r="I8"/>
      <c r="J8"/>
      <c r="K8"/>
      <c r="L8"/>
      <c r="M8"/>
      <c r="N8"/>
      <c r="O8"/>
      <c r="P8"/>
      <c r="Q8"/>
      <c r="R8"/>
      <c r="S8"/>
      <c r="T8"/>
      <c r="U8"/>
    </row>
    <row r="10" spans="1:23" s="11" customFormat="1" ht="20.25" customHeight="1" x14ac:dyDescent="0.25">
      <c r="A10" s="72" t="s">
        <v>35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3" ht="15" customHeight="1" x14ac:dyDescent="0.25">
      <c r="A11" s="67" t="s">
        <v>36</v>
      </c>
      <c r="B11" s="73" t="s">
        <v>37</v>
      </c>
      <c r="C11" s="75" t="s">
        <v>38</v>
      </c>
      <c r="D11" s="75" t="s">
        <v>39</v>
      </c>
      <c r="E11" s="67" t="s">
        <v>40</v>
      </c>
      <c r="F11" s="77" t="s">
        <v>41</v>
      </c>
      <c r="G11" s="78"/>
      <c r="H11" s="79"/>
      <c r="I11" s="80" t="s">
        <v>42</v>
      </c>
      <c r="J11" s="80"/>
      <c r="K11" s="80"/>
      <c r="L11" s="81"/>
      <c r="M11" s="81"/>
      <c r="N11" s="81"/>
      <c r="O11" s="81"/>
      <c r="P11" s="81"/>
      <c r="Q11" s="81"/>
      <c r="R11" s="81"/>
      <c r="S11" s="81"/>
      <c r="T11" s="81"/>
      <c r="U11" s="80"/>
      <c r="V11" s="67" t="s">
        <v>43</v>
      </c>
    </row>
    <row r="12" spans="1:23" ht="72" customHeight="1" x14ac:dyDescent="0.25">
      <c r="A12" s="68"/>
      <c r="B12" s="74"/>
      <c r="C12" s="76"/>
      <c r="D12" s="76"/>
      <c r="E12" s="68"/>
      <c r="F12" s="12" t="s">
        <v>58</v>
      </c>
      <c r="G12" s="12" t="s">
        <v>53</v>
      </c>
      <c r="H12" s="12" t="s">
        <v>44</v>
      </c>
      <c r="I12" s="12" t="s">
        <v>45</v>
      </c>
      <c r="J12" s="12" t="s">
        <v>46</v>
      </c>
      <c r="K12" s="12" t="s">
        <v>47</v>
      </c>
      <c r="L12" s="12" t="s">
        <v>62</v>
      </c>
      <c r="M12" s="12" t="s">
        <v>63</v>
      </c>
      <c r="N12" s="12" t="s">
        <v>64</v>
      </c>
      <c r="O12" s="12" t="s">
        <v>65</v>
      </c>
      <c r="P12" s="12" t="s">
        <v>66</v>
      </c>
      <c r="Q12" s="12" t="s">
        <v>67</v>
      </c>
      <c r="R12" s="12" t="s">
        <v>68</v>
      </c>
      <c r="S12" s="12" t="s">
        <v>69</v>
      </c>
      <c r="T12" s="12" t="s">
        <v>70</v>
      </c>
      <c r="U12" s="12" t="s">
        <v>48</v>
      </c>
      <c r="V12" s="68"/>
      <c r="W12" s="37" t="s">
        <v>71</v>
      </c>
    </row>
    <row r="13" spans="1:23" s="17" customFormat="1" ht="20.25" customHeight="1" x14ac:dyDescent="0.25">
      <c r="A13" s="16" t="s">
        <v>54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3"/>
    </row>
    <row r="14" spans="1:23" s="21" customFormat="1" ht="49.5" customHeight="1" x14ac:dyDescent="0.25">
      <c r="A14" s="18">
        <v>1</v>
      </c>
      <c r="B14" s="19" t="s">
        <v>60</v>
      </c>
      <c r="C14" s="20" t="s">
        <v>49</v>
      </c>
      <c r="D14" s="20" t="s">
        <v>50</v>
      </c>
      <c r="E14" s="20" t="s">
        <v>74</v>
      </c>
      <c r="F14" s="14">
        <v>37100024.199999988</v>
      </c>
      <c r="G14" s="40">
        <v>61257461.420000002</v>
      </c>
      <c r="H14" s="15">
        <v>3745203.46</v>
      </c>
      <c r="I14" s="14"/>
      <c r="J14" s="14"/>
      <c r="K14" s="35">
        <v>34669864.43</v>
      </c>
      <c r="L14" s="38">
        <f>K14*0.95</f>
        <v>32936371.208499998</v>
      </c>
      <c r="M14" s="38">
        <f>K14*0.9</f>
        <v>31202877.987</v>
      </c>
      <c r="N14" s="38">
        <f>K14*0.85</f>
        <v>29469384.765499998</v>
      </c>
      <c r="O14" s="38">
        <f>K14*0.8</f>
        <v>27735891.544</v>
      </c>
      <c r="P14" s="38">
        <f>K14*0.75</f>
        <v>26002398.322499998</v>
      </c>
      <c r="Q14" s="38">
        <f>K14*0.7</f>
        <v>24268905.101</v>
      </c>
      <c r="R14" s="38">
        <f>K14*0.65</f>
        <v>22535411.879500002</v>
      </c>
      <c r="S14" s="38">
        <f>K14*0.6</f>
        <v>20801918.658</v>
      </c>
      <c r="T14" s="38">
        <f>K14*0.55</f>
        <v>19068425.436500002</v>
      </c>
      <c r="U14" s="35">
        <f>K14*0.5</f>
        <v>17334932.215</v>
      </c>
      <c r="V14" s="1" t="s">
        <v>55</v>
      </c>
      <c r="W14" s="36">
        <v>40395562.340000004</v>
      </c>
    </row>
    <row r="15" spans="1:23" s="23" customFormat="1" ht="19.5" customHeight="1" x14ac:dyDescent="0.25">
      <c r="A15" s="69" t="s">
        <v>0</v>
      </c>
      <c r="B15" s="70"/>
      <c r="C15" s="70"/>
      <c r="D15" s="70"/>
      <c r="E15" s="71"/>
      <c r="F15" s="22">
        <f>SUM(F13:F14)</f>
        <v>37100024.199999988</v>
      </c>
      <c r="G15" s="22">
        <f>SUM(G13:G14)</f>
        <v>61257461.420000002</v>
      </c>
      <c r="H15" s="22">
        <f>SUM(H13:H14)</f>
        <v>3745203.46</v>
      </c>
      <c r="I15" s="22">
        <f>SUM(I14:I14)</f>
        <v>0</v>
      </c>
      <c r="J15" s="22">
        <f>SUM(J14:J14)</f>
        <v>0</v>
      </c>
      <c r="K15" s="22">
        <f>SUM(K13:K14)</f>
        <v>34669864.43</v>
      </c>
      <c r="L15" s="39"/>
      <c r="M15" s="39"/>
      <c r="N15" s="39"/>
      <c r="O15" s="39"/>
      <c r="P15" s="39"/>
      <c r="Q15" s="39"/>
      <c r="R15" s="39"/>
      <c r="S15" s="39"/>
      <c r="T15" s="39"/>
      <c r="U15" s="22">
        <f>SUM(U14:U14)</f>
        <v>17334932.215</v>
      </c>
      <c r="V15" s="34"/>
    </row>
    <row r="16" spans="1:23" x14ac:dyDescent="0.25">
      <c r="A16" s="24"/>
      <c r="B16" s="25"/>
      <c r="C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2" s="29" customFormat="1" x14ac:dyDescent="0.25">
      <c r="A17" s="27"/>
      <c r="B17" s="28" t="s">
        <v>52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29" customFormat="1" x14ac:dyDescent="0.25">
      <c r="A18" s="27"/>
      <c r="B18" s="2" t="s">
        <v>72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29" customFormat="1" x14ac:dyDescent="0.25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29" customFormat="1" x14ac:dyDescent="0.2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29" customFormat="1" x14ac:dyDescent="0.25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9" customFormat="1" x14ac:dyDescent="0.25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4" spans="1:22" ht="18.75" x14ac:dyDescent="0.25">
      <c r="B24" s="3"/>
      <c r="D24" s="30"/>
    </row>
    <row r="25" spans="1:22" ht="15.75" customHeight="1" x14ac:dyDescent="0.25">
      <c r="B25" s="3"/>
      <c r="D25" s="31"/>
    </row>
    <row r="26" spans="1:22" ht="18.75" x14ac:dyDescent="0.25">
      <c r="B26" s="32"/>
      <c r="D26" s="33"/>
    </row>
  </sheetData>
  <mergeCells count="16">
    <mergeCell ref="A8:D8"/>
    <mergeCell ref="U2:V3"/>
    <mergeCell ref="A4:D4"/>
    <mergeCell ref="A5:D5"/>
    <mergeCell ref="A6:D6"/>
    <mergeCell ref="A7:D7"/>
    <mergeCell ref="V11:V12"/>
    <mergeCell ref="A15:E15"/>
    <mergeCell ref="A10:U10"/>
    <mergeCell ref="A11:A12"/>
    <mergeCell ref="B11:B12"/>
    <mergeCell ref="C11:C12"/>
    <mergeCell ref="D11:D12"/>
    <mergeCell ref="E11:E12"/>
    <mergeCell ref="F11:H11"/>
    <mergeCell ref="I11:U11"/>
  </mergeCells>
  <dataValidations count="1">
    <dataValidation type="list" allowBlank="1" showInputMessage="1" showErrorMessage="1" sqref="D16:D22" xr:uid="{00000000-0002-0000-0000-000000000000}">
      <formula1>$B$3:$B$12</formula1>
    </dataValidation>
  </dataValidations>
  <pageMargins left="0.7" right="0.7" top="0.75" bottom="0.75" header="0.3" footer="0.3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'C:\!Торги и Списание\_НЕВСКИЙ БАНК\ТОРГИ\3. А+ППП права треб (5 лотов)\[Копия 1. А+ППП Права требования (Невский)_12.08.2020.xlsx]Подтипы активов'!#REF!</xm:f>
          </x14:formula1>
          <xm:sqref>D14</xm:sqref>
        </x14:dataValidation>
        <x14:dataValidation type="list" allowBlank="1" showInputMessage="1" showErrorMessage="1" xr:uid="{00000000-0002-0000-0000-000002000000}">
          <x14:formula1>
            <xm:f>'C:\!Торги и Списание\_НЕВСКИЙ БАНК\ТОРГИ\3. А+ППП права треб (5 лотов)\[Копия 1. А+ППП Права требования (Невский)_12.08.2020.xlsx]Регионы'!#REF!</xm:f>
          </x14:formula1>
          <xm:sqref>C16:C22 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5"/>
  <sheetViews>
    <sheetView tabSelected="1" zoomScale="80" zoomScaleNormal="80" workbookViewId="0">
      <selection activeCell="I36" sqref="I36"/>
    </sheetView>
  </sheetViews>
  <sheetFormatPr defaultRowHeight="30" customHeight="1" x14ac:dyDescent="0.25"/>
  <cols>
    <col min="1" max="1" width="4.85546875" style="42" customWidth="1"/>
    <col min="2" max="2" width="80" style="43" customWidth="1"/>
    <col min="3" max="3" width="9.140625" style="42" customWidth="1"/>
    <col min="4" max="16384" width="9.140625" style="42"/>
  </cols>
  <sheetData>
    <row r="1" spans="1:3" ht="30" customHeight="1" x14ac:dyDescent="0.25">
      <c r="A1" s="41"/>
      <c r="B1" s="62"/>
    </row>
    <row r="2" spans="1:3" ht="30" customHeight="1" x14ac:dyDescent="0.25">
      <c r="B2" s="63" t="s">
        <v>1</v>
      </c>
    </row>
    <row r="4" spans="1:3" ht="48.75" customHeight="1" x14ac:dyDescent="0.25">
      <c r="A4" s="44" t="s">
        <v>2</v>
      </c>
      <c r="B4" s="64" t="s">
        <v>76</v>
      </c>
    </row>
    <row r="5" spans="1:3" ht="18.75" customHeight="1" x14ac:dyDescent="0.25">
      <c r="A5" s="45"/>
      <c r="B5" s="65" t="s">
        <v>75</v>
      </c>
    </row>
    <row r="6" spans="1:3" s="49" customFormat="1" ht="30" customHeight="1" x14ac:dyDescent="0.25">
      <c r="A6" s="46">
        <v>1</v>
      </c>
      <c r="B6" s="47" t="s">
        <v>3</v>
      </c>
      <c r="C6" s="48"/>
    </row>
    <row r="7" spans="1:3" s="49" customFormat="1" ht="30" customHeight="1" x14ac:dyDescent="0.25">
      <c r="A7" s="46">
        <f t="shared" ref="A7:A33" si="0">A6+1</f>
        <v>2</v>
      </c>
      <c r="B7" s="47" t="s">
        <v>4</v>
      </c>
      <c r="C7" s="48"/>
    </row>
    <row r="8" spans="1:3" s="49" customFormat="1" ht="30" customHeight="1" x14ac:dyDescent="0.25">
      <c r="A8" s="46">
        <f t="shared" si="0"/>
        <v>3</v>
      </c>
      <c r="B8" s="47" t="s">
        <v>5</v>
      </c>
      <c r="C8" s="48"/>
    </row>
    <row r="9" spans="1:3" s="49" customFormat="1" ht="30" customHeight="1" x14ac:dyDescent="0.25">
      <c r="A9" s="46">
        <f t="shared" si="0"/>
        <v>4</v>
      </c>
      <c r="B9" s="47" t="s">
        <v>6</v>
      </c>
      <c r="C9" s="48"/>
    </row>
    <row r="10" spans="1:3" s="49" customFormat="1" ht="30" customHeight="1" x14ac:dyDescent="0.25">
      <c r="A10" s="46">
        <f t="shared" si="0"/>
        <v>5</v>
      </c>
      <c r="B10" s="50" t="s">
        <v>57</v>
      </c>
      <c r="C10" s="48"/>
    </row>
    <row r="11" spans="1:3" s="49" customFormat="1" ht="30" customHeight="1" x14ac:dyDescent="0.25">
      <c r="A11" s="46">
        <f t="shared" si="0"/>
        <v>6</v>
      </c>
      <c r="B11" s="47" t="s">
        <v>7</v>
      </c>
      <c r="C11" s="48"/>
    </row>
    <row r="12" spans="1:3" s="49" customFormat="1" ht="30" customHeight="1" x14ac:dyDescent="0.25">
      <c r="A12" s="46">
        <f t="shared" si="0"/>
        <v>7</v>
      </c>
      <c r="B12" s="47" t="s">
        <v>8</v>
      </c>
      <c r="C12" s="48"/>
    </row>
    <row r="13" spans="1:3" s="49" customFormat="1" ht="30" customHeight="1" x14ac:dyDescent="0.25">
      <c r="A13" s="46">
        <f t="shared" si="0"/>
        <v>8</v>
      </c>
      <c r="B13" s="47" t="s">
        <v>9</v>
      </c>
      <c r="C13" s="48"/>
    </row>
    <row r="14" spans="1:3" s="49" customFormat="1" ht="30" customHeight="1" x14ac:dyDescent="0.25">
      <c r="A14" s="46">
        <f t="shared" si="0"/>
        <v>9</v>
      </c>
      <c r="B14" s="50" t="s">
        <v>10</v>
      </c>
      <c r="C14" s="48"/>
    </row>
    <row r="15" spans="1:3" s="49" customFormat="1" ht="30" customHeight="1" x14ac:dyDescent="0.25">
      <c r="A15" s="46">
        <f t="shared" si="0"/>
        <v>10</v>
      </c>
      <c r="B15" s="47" t="s">
        <v>11</v>
      </c>
      <c r="C15" s="48"/>
    </row>
    <row r="16" spans="1:3" s="49" customFormat="1" ht="30" customHeight="1" x14ac:dyDescent="0.25">
      <c r="A16" s="46">
        <f t="shared" si="0"/>
        <v>11</v>
      </c>
      <c r="B16" s="47" t="s">
        <v>12</v>
      </c>
      <c r="C16" s="48"/>
    </row>
    <row r="17" spans="1:3" s="49" customFormat="1" ht="30" customHeight="1" x14ac:dyDescent="0.25">
      <c r="A17" s="46">
        <f t="shared" si="0"/>
        <v>12</v>
      </c>
      <c r="B17" s="47" t="s">
        <v>13</v>
      </c>
      <c r="C17" s="48"/>
    </row>
    <row r="18" spans="1:3" s="49" customFormat="1" ht="30" customHeight="1" x14ac:dyDescent="0.25">
      <c r="A18" s="46">
        <f t="shared" si="0"/>
        <v>13</v>
      </c>
      <c r="B18" s="47" t="s">
        <v>14</v>
      </c>
      <c r="C18" s="48"/>
    </row>
    <row r="19" spans="1:3" s="49" customFormat="1" ht="30" customHeight="1" x14ac:dyDescent="0.25">
      <c r="A19" s="46">
        <f t="shared" si="0"/>
        <v>14</v>
      </c>
      <c r="B19" s="47" t="s">
        <v>15</v>
      </c>
      <c r="C19" s="48"/>
    </row>
    <row r="20" spans="1:3" s="49" customFormat="1" ht="30" customHeight="1" x14ac:dyDescent="0.25">
      <c r="A20" s="46">
        <f t="shared" si="0"/>
        <v>15</v>
      </c>
      <c r="B20" s="47" t="s">
        <v>16</v>
      </c>
      <c r="C20" s="48"/>
    </row>
    <row r="21" spans="1:3" s="49" customFormat="1" ht="30" customHeight="1" x14ac:dyDescent="0.25">
      <c r="A21" s="46">
        <f t="shared" si="0"/>
        <v>16</v>
      </c>
      <c r="B21" s="47" t="s">
        <v>17</v>
      </c>
      <c r="C21" s="48"/>
    </row>
    <row r="22" spans="1:3" s="49" customFormat="1" ht="30" customHeight="1" x14ac:dyDescent="0.25">
      <c r="A22" s="46">
        <f t="shared" si="0"/>
        <v>17</v>
      </c>
      <c r="B22" s="50" t="s">
        <v>59</v>
      </c>
      <c r="C22" s="48"/>
    </row>
    <row r="23" spans="1:3" s="49" customFormat="1" ht="30" customHeight="1" x14ac:dyDescent="0.25">
      <c r="A23" s="46">
        <f t="shared" si="0"/>
        <v>18</v>
      </c>
      <c r="B23" s="47" t="s">
        <v>18</v>
      </c>
      <c r="C23" s="48"/>
    </row>
    <row r="24" spans="1:3" s="49" customFormat="1" ht="30" customHeight="1" x14ac:dyDescent="0.25">
      <c r="A24" s="46">
        <f t="shared" si="0"/>
        <v>19</v>
      </c>
      <c r="B24" s="47" t="s">
        <v>19</v>
      </c>
      <c r="C24" s="48"/>
    </row>
    <row r="25" spans="1:3" s="49" customFormat="1" ht="30" customHeight="1" x14ac:dyDescent="0.25">
      <c r="A25" s="46">
        <f t="shared" si="0"/>
        <v>20</v>
      </c>
      <c r="B25" s="47" t="s">
        <v>20</v>
      </c>
      <c r="C25" s="48"/>
    </row>
    <row r="26" spans="1:3" s="49" customFormat="1" ht="30" customHeight="1" x14ac:dyDescent="0.25">
      <c r="A26" s="46">
        <f t="shared" si="0"/>
        <v>21</v>
      </c>
      <c r="B26" s="47" t="s">
        <v>21</v>
      </c>
      <c r="C26" s="48"/>
    </row>
    <row r="27" spans="1:3" s="49" customFormat="1" ht="30" customHeight="1" x14ac:dyDescent="0.25">
      <c r="A27" s="46">
        <f t="shared" si="0"/>
        <v>22</v>
      </c>
      <c r="B27" s="47" t="s">
        <v>22</v>
      </c>
      <c r="C27" s="48"/>
    </row>
    <row r="28" spans="1:3" s="52" customFormat="1" ht="30" customHeight="1" x14ac:dyDescent="0.25">
      <c r="A28" s="46">
        <f t="shared" si="0"/>
        <v>23</v>
      </c>
      <c r="B28" s="50" t="s">
        <v>56</v>
      </c>
      <c r="C28" s="51"/>
    </row>
    <row r="29" spans="1:3" s="49" customFormat="1" ht="30" customHeight="1" x14ac:dyDescent="0.25">
      <c r="A29" s="46">
        <f t="shared" si="0"/>
        <v>24</v>
      </c>
      <c r="B29" s="47" t="s">
        <v>23</v>
      </c>
      <c r="C29" s="48"/>
    </row>
    <row r="30" spans="1:3" s="49" customFormat="1" ht="30" customHeight="1" x14ac:dyDescent="0.25">
      <c r="A30" s="46">
        <f t="shared" si="0"/>
        <v>25</v>
      </c>
      <c r="B30" s="47" t="s">
        <v>24</v>
      </c>
      <c r="C30" s="48"/>
    </row>
    <row r="31" spans="1:3" s="55" customFormat="1" ht="30" customHeight="1" x14ac:dyDescent="0.25">
      <c r="A31" s="46">
        <f t="shared" si="0"/>
        <v>26</v>
      </c>
      <c r="B31" s="53" t="s">
        <v>25</v>
      </c>
      <c r="C31" s="54"/>
    </row>
    <row r="32" spans="1:3" s="49" customFormat="1" ht="30" customHeight="1" x14ac:dyDescent="0.25">
      <c r="A32" s="46">
        <f t="shared" si="0"/>
        <v>27</v>
      </c>
      <c r="B32" s="56" t="s">
        <v>26</v>
      </c>
      <c r="C32" s="48"/>
    </row>
    <row r="33" spans="1:3" s="49" customFormat="1" ht="30" customHeight="1" x14ac:dyDescent="0.25">
      <c r="A33" s="46">
        <f t="shared" si="0"/>
        <v>28</v>
      </c>
      <c r="B33" s="57" t="s">
        <v>27</v>
      </c>
      <c r="C33" s="48"/>
    </row>
    <row r="34" spans="1:3" s="58" customFormat="1" ht="30" customHeight="1" x14ac:dyDescent="0.25">
      <c r="B34" s="59"/>
    </row>
    <row r="35" spans="1:3" s="52" customFormat="1" ht="30" customHeight="1" x14ac:dyDescent="0.25">
      <c r="A35" s="66"/>
      <c r="B35" s="66"/>
    </row>
    <row r="36" spans="1:3" s="52" customFormat="1" ht="30" customHeight="1" x14ac:dyDescent="0.25">
      <c r="A36" s="66"/>
      <c r="B36" s="66"/>
    </row>
    <row r="37" spans="1:3" s="49" customFormat="1" ht="30" customHeight="1" x14ac:dyDescent="0.25">
      <c r="B37" s="60"/>
    </row>
    <row r="38" spans="1:3" ht="30" customHeight="1" x14ac:dyDescent="0.25">
      <c r="B38" s="61"/>
    </row>
    <row r="43" spans="1:3" ht="30" customHeight="1" x14ac:dyDescent="0.25">
      <c r="B43" s="61"/>
    </row>
    <row r="45" spans="1:3" ht="30" customHeight="1" x14ac:dyDescent="0.25">
      <c r="B45" s="42"/>
    </row>
  </sheetData>
  <pageMargins left="0.7" right="0.7" top="0.75" bottom="0.75" header="0.3" footer="0.3"/>
  <pageSetup paperSize="9" scale="3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А+ППП</vt:lpstr>
      <vt:lpstr>Расшифровка Лота №1</vt:lpstr>
    </vt:vector>
  </TitlesOfParts>
  <Company>ЗАО Банк "Советский"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Мисинева Ирина Ивановна</cp:lastModifiedBy>
  <cp:lastPrinted>2023-02-28T07:57:28Z</cp:lastPrinted>
  <dcterms:created xsi:type="dcterms:W3CDTF">2019-12-16T15:22:00Z</dcterms:created>
  <dcterms:modified xsi:type="dcterms:W3CDTF">2023-05-11T07:30:27Z</dcterms:modified>
</cp:coreProperties>
</file>