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ЭтаКнига"/>
  <bookViews>
    <workbookView xWindow="-45" yWindow="4995" windowWidth="28350" windowHeight="7380" firstSheet="1" activeTab="1"/>
  </bookViews>
  <sheets>
    <sheet name="Аукцион (как заполнять)" sheetId="1" state="hidden" r:id="rId1"/>
    <sheet name="в ДРА" sheetId="14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'в ДРА'!$A$3:$V$9</definedName>
  </definedNames>
  <calcPr calcId="145621"/>
</workbook>
</file>

<file path=xl/calcChain.xml><?xml version="1.0" encoding="utf-8"?>
<calcChain xmlns="http://schemas.openxmlformats.org/spreadsheetml/2006/main">
  <c r="K9" i="14" l="1"/>
  <c r="H9" i="14"/>
  <c r="E9" i="14"/>
  <c r="L8" i="14" l="1"/>
  <c r="O8" i="14" s="1"/>
  <c r="L7" i="14"/>
  <c r="O7" i="14" s="1"/>
  <c r="N8" i="14"/>
  <c r="N7" i="14"/>
  <c r="N6" i="14"/>
  <c r="N5" i="14"/>
  <c r="L6" i="14" l="1"/>
  <c r="O6" i="14" s="1"/>
  <c r="L5" i="14"/>
  <c r="O5" i="14" l="1"/>
  <c r="L9" i="14"/>
  <c r="F8" i="14"/>
  <c r="F7" i="14"/>
  <c r="F6" i="14"/>
  <c r="F5" i="14"/>
  <c r="F9" i="14" l="1"/>
  <c r="G9" i="14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Бражник Диана Николаевна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</commentList>
</comments>
</file>

<file path=xl/sharedStrings.xml><?xml version="1.0" encoding="utf-8"?>
<sst xmlns="http://schemas.openxmlformats.org/spreadsheetml/2006/main" count="373" uniqueCount="287">
  <si>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</si>
  <si>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</si>
  <si>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</si>
  <si>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</si>
  <si>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</si>
  <si>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</si>
  <si>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</si>
  <si>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</si>
  <si>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</si>
  <si>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</si>
  <si>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</si>
  <si>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</si>
  <si>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</si>
  <si>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</si>
  <si>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</si>
  <si>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</si>
  <si>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</si>
  <si>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</si>
  <si>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</si>
  <si>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</si>
  <si>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</si>
  <si>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</si>
  <si>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</si>
  <si>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</si>
  <si>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</si>
  <si>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</si>
  <si>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</si>
  <si>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</si>
  <si>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</si>
  <si>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</si>
  <si>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</si>
  <si>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</si>
  <si>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</si>
  <si>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</si>
  <si>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</si>
  <si>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</si>
  <si>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</si>
  <si>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</si>
  <si>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</si>
  <si>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</si>
  <si>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</si>
  <si>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</si>
  <si>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</si>
  <si>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</si>
  <si>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</si>
  <si>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</si>
  <si>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</si>
  <si>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</si>
  <si>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</si>
  <si>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</si>
  <si>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</si>
  <si>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</si>
  <si>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</si>
  <si>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</si>
  <si>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</si>
  <si>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</si>
  <si>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</si>
  <si>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</si>
  <si>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</si>
  <si>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</si>
  <si>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</si>
  <si>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</si>
  <si>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</si>
  <si>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</si>
  <si>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</si>
  <si>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</si>
  <si>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</si>
  <si>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</si>
  <si>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</si>
  <si>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</si>
  <si>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</si>
  <si>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</si>
  <si>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</si>
  <si>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</si>
  <si>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</si>
  <si>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</si>
  <si>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</si>
  <si>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</si>
  <si>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</si>
  <si>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</si>
  <si>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</si>
  <si>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</si>
  <si>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</si>
  <si>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</si>
  <si>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</si>
  <si>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</si>
  <si>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</si>
  <si>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</si>
  <si>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</si>
  <si>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</si>
  <si>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</si>
  <si>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</si>
  <si>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</si>
  <si>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</si>
  <si>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</si>
  <si>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</si>
  <si>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</si>
  <si>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</si>
  <si>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</si>
  <si>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</si>
  <si>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</si>
  <si>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</si>
  <si>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</si>
  <si>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</si>
  <si>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</si>
  <si>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</si>
  <si>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</si>
  <si>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</si>
  <si>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</si>
  <si>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</si>
  <si>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</si>
  <si>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</si>
  <si>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</si>
  <si>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</si>
  <si>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</si>
  <si>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</si>
  <si>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</si>
  <si>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</si>
  <si>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</si>
  <si>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</si>
  <si>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</si>
  <si>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</si>
  <si>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</si>
  <si>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</si>
  <si>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</si>
  <si>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</si>
  <si>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</si>
  <si>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</si>
  <si>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</si>
  <si>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</si>
  <si>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</si>
  <si>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</si>
  <si>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</si>
  <si>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</si>
  <si>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</si>
  <si>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</si>
  <si>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</si>
  <si>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</si>
  <si>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</si>
  <si>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</si>
  <si>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</si>
  <si>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</si>
  <si>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</si>
  <si>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</si>
  <si>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</si>
  <si>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</si>
  <si>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</si>
  <si>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</si>
  <si>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</si>
  <si>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</si>
  <si>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</si>
  <si>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</si>
  <si>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</si>
  <si>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</si>
  <si>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</si>
  <si>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</si>
  <si>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</si>
  <si>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</si>
  <si>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</si>
  <si>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</si>
  <si>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</si>
  <si>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</si>
  <si>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</si>
  <si>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</si>
  <si>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</si>
  <si>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</si>
  <si>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</si>
  <si>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</si>
  <si>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</si>
  <si>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</si>
  <si>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</si>
  <si>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</si>
  <si>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</si>
  <si>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</si>
  <si>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</si>
  <si>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</si>
  <si>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</si>
  <si>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</si>
  <si>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</si>
  <si>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</si>
  <si>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</si>
  <si>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</si>
  <si>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</si>
  <si>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</si>
  <si>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</si>
  <si>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</si>
  <si>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</si>
  <si>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</si>
  <si>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</si>
  <si>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</si>
  <si>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</si>
  <si>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</si>
  <si>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</si>
  <si>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</si>
  <si>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</si>
  <si>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</si>
  <si>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</si>
  <si>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</si>
  <si>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</si>
  <si>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</si>
  <si>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</si>
  <si>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</si>
  <si>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</si>
  <si>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</si>
  <si>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</si>
  <si>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</si>
  <si>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</si>
  <si>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</si>
  <si>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</si>
  <si>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</si>
  <si>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</si>
  <si>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</si>
  <si>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</si>
  <si>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</si>
  <si>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</si>
  <si>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</si>
  <si>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</si>
  <si>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</si>
  <si>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</si>
  <si>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</si>
  <si>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</si>
  <si>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на первом периоде торгов ППП</t>
  </si>
  <si>
    <t>на последнем периоде торгов ППП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</si>
  <si>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</si>
  <si>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</si>
  <si>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</si>
  <si>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</si>
  <si>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</si>
  <si>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</si>
  <si>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</si>
  <si>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</si>
  <si>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Стоимость лота, руб.</t>
  </si>
  <si>
    <t>на первых торгах</t>
  </si>
  <si>
    <t>на повторных торгах</t>
  </si>
  <si>
    <t xml:space="preserve">Лоты, выставляемые на торги </t>
  </si>
  <si>
    <t>Зарубежные страны</t>
  </si>
  <si>
    <t>Кабардино-Балкарская Республика</t>
  </si>
  <si>
    <t>Карачаево-Черкесская Республика</t>
  </si>
  <si>
    <t>Республика Татарстан</t>
  </si>
  <si>
    <t>Удмуртская Республика</t>
  </si>
  <si>
    <t>Чеченская Республика</t>
  </si>
  <si>
    <t>Чувашская Республика - Чувашия</t>
  </si>
  <si>
    <t>% на 1 периоде ППП</t>
  </si>
  <si>
    <t>% на посл. периоде ППП</t>
  </si>
  <si>
    <t>Количество периодов</t>
  </si>
  <si>
    <t>Шаг</t>
  </si>
  <si>
    <t>комментарии</t>
  </si>
  <si>
    <t>Сумма, поступившая по решению суда</t>
  </si>
  <si>
    <t>Дополнительные комментарии (при наличии)</t>
  </si>
  <si>
    <t>Технический актив/ ограничения ЭАД
 (ДА/НЕТ)</t>
  </si>
  <si>
    <t>нет</t>
  </si>
  <si>
    <t>Размер задолженности, установленный судом, руб.</t>
  </si>
  <si>
    <t>1. ПРАВА ТРЕБОВАНИЯ К ЮРИДИЧЕСКИМ ЛИЦАМ</t>
  </si>
  <si>
    <t>ИП</t>
  </si>
  <si>
    <t>Судебка/багкротство</t>
  </si>
  <si>
    <t>Обеспечение (залог, поручительство)
Предмет залога (в случае наличия), поручитель (ФИО)</t>
  </si>
  <si>
    <t>Наличие обременений, ограничений</t>
  </si>
  <si>
    <t>Размер задолженности, установленный судом, с учетом погашения на 01.02.2023, руб.</t>
  </si>
  <si>
    <r>
      <rPr>
        <sz val="10"/>
        <rFont val="Times New Roman"/>
        <family val="1"/>
        <charset val="204"/>
      </rPr>
      <t>ООО ТД "Талашкинская Мясная Компания" ИНН 6714030107</t>
    </r>
    <r>
      <rPr>
        <sz val="10"/>
        <color theme="1"/>
        <rFont val="Times New Roman"/>
        <family val="1"/>
        <charset val="204"/>
      </rPr>
      <t xml:space="preserve"> ,  солидарно с Ильющенков  Алексей Иванович, Чапыгин Андрей Викторович, Бурченков Валерий Альбертович</t>
    </r>
  </si>
  <si>
    <t>ООО "ДорСпецСтрой", ИНН 3916500127, солидарно с Кац Александр Михайлович, Радько Антон Андреевич</t>
  </si>
  <si>
    <t>ООО "КОНТИНЕНТ", ИНН 1655304185 (процессуальный правопреемник ООО "Евро Дизель ВР", ИНН 3257009191) солидарно с Коваленко Алексей Васильевич.</t>
  </si>
  <si>
    <r>
      <t>Прохоров Александр Дмитриевич, Воронков  Алексей Алексеевич поручимтели ООО "СК ОМЕГА", ИНН 6730085569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.                                  </t>
    </r>
  </si>
  <si>
    <r>
      <t>КД №51-КЛ от 20.09.2</t>
    </r>
    <r>
      <rPr>
        <sz val="10"/>
        <rFont val="Times New Roman"/>
        <family val="1"/>
        <charset val="204"/>
      </rPr>
      <t>011, Решение Смоленского районного суда Смоленской области от 04.03.2013 по делу № 02-0031/2013</t>
    </r>
  </si>
  <si>
    <t xml:space="preserve">1. Поручительство Ильющенков  А.И.             
2. Поручительство Чапыгин А.В.                                                                        3. Поручительство Бурченков В.А. </t>
  </si>
  <si>
    <t>1. ООО "Евро Дизель ВР"  -                                         Залог оборудования и прав требования по договору поставки оборудования
2. Поручительство Коваленко Алексей Васильевич, 20.02.1985 года рождения.</t>
  </si>
  <si>
    <t>1. Поручительство Прохоров Александр Дмитриевич                                                                  2. Поручительство Воронков  Алексей Алексеевич.                                                              3. Залог - TOYOTA LAND CRUISER, 2005 года выпуска (VIN JTEHC05JX04028498) стоимостью 857400 руб.</t>
  </si>
  <si>
    <r>
      <t xml:space="preserve">1. Решение Ленинского районного суда Смоленска от 13.02.2013 по делу 2-681/13 о взыскании солидарно с </t>
    </r>
    <r>
      <rPr>
        <b/>
        <sz val="10"/>
        <rFont val="Times New Roman"/>
        <family val="1"/>
        <charset val="204"/>
      </rPr>
      <t xml:space="preserve">ООО ТД "Талашкинская Мясная Компания", </t>
    </r>
    <r>
      <rPr>
        <sz val="10"/>
        <rFont val="Times New Roman"/>
        <family val="1"/>
        <charset val="204"/>
      </rPr>
      <t xml:space="preserve"> Ильющенкова  Алексея Ивановича, Чапыгина Андрея Викторовича, Бурченкова Валерия Альбертовича задолженности по КД в размере 18 123 393,84 руб. и ГП 60 000 руб., об обращении взыскания путем продажи с публичных торгов на заложенное имущество:
- зем.участок площадью 2000 кв.м., расположенный по адресу Смоленская область, Смоленский район, с.п. Талашкинское , с. Талашкино, кад.номер 67:18:407 01 01:01:0153, установив начальную продажную цену 1 831 500 руб.;
- зем.участок площадью 2261 кв.м., расположенный по адресу Смоленская область, Смоленский район, с.п. Талашкинское , с. Талашкино, кад.номер 67:18:407 01 01:01:0154, установив начальную продажную цену 2 070 511 руб.;
- цех по производству мясных полуфабрикатов, расположенный в одноэтажном здании площадью 498,5 кв.м. инв.№6467, лит. А, А1, по адресу Смоленская область, Смоленский район, с.п. Талашкинское , с. Талашкино, усл.номер 67-67-01/158/2006-400, установив начальную продажную цену 6 589 920 руб.;
До КП Банка взыскано 5 000 000 руб., в том числе ГП 60 000 руб.
2. </t>
    </r>
    <r>
      <rPr>
        <b/>
        <sz val="10"/>
        <rFont val="Times New Roman"/>
        <family val="1"/>
        <charset val="204"/>
      </rPr>
      <t>Ильющенков А.И.</t>
    </r>
    <r>
      <rPr>
        <sz val="10"/>
        <rFont val="Times New Roman"/>
        <family val="1"/>
        <charset val="204"/>
      </rPr>
      <t xml:space="preserve"> 20.01.2016 Дело № А62-7048/2015 процедура реструктуризации долгов гражданина;  20.04.2016 требования Банка включены в РТК в третью очередь в сумме 
100 991 514 руб. 66 коп., из которых: 64 978 986 руб. 08 коп. - основной долг;
36 012 528 руб. 58 коп. - неуплаченные проценты; 03.06.2016 признан банкротом, введена реализация имущества. 18.06.2020 завершена процедура реализации имущества, должник</t>
    </r>
    <r>
      <rPr>
        <b/>
        <sz val="10"/>
        <rFont val="Times New Roman"/>
        <family val="1"/>
        <charset val="204"/>
      </rPr>
      <t xml:space="preserve"> не освобожден от долгов, в ходе РИ поступили денежные средства в размере 304 547 руб. </t>
    </r>
    <r>
      <rPr>
        <sz val="10"/>
        <rFont val="Times New Roman"/>
        <family val="1"/>
        <charset val="204"/>
      </rPr>
      <t xml:space="preserve">
3.</t>
    </r>
    <r>
      <rPr>
        <b/>
        <sz val="10"/>
        <rFont val="Times New Roman"/>
        <family val="1"/>
        <charset val="204"/>
      </rPr>
      <t xml:space="preserve"> Бурченков В.А</t>
    </r>
    <r>
      <rPr>
        <sz val="10"/>
        <rFont val="Times New Roman"/>
        <family val="1"/>
        <charset val="204"/>
      </rPr>
      <t>. 27.06.2016 Дело № А62-1688/2016 признан банкротом. 
Требования Банка по договору КД №47-КЛ от 25.08.2011 не включены в РТК.По договору ипотеки имущество реализовано до банкротства банка, получено 5 000 000 руб. от реазизации залогового имущества. Срок реализации имущества должника  продлен до 23.03.2023.
 Требования по Договору поручительства в РТК поручителя не заявлялись.</t>
    </r>
  </si>
  <si>
    <t xml:space="preserve">1 АУКЦИОН 27.07.2015 (Сообщение на сайте Агентства 11.06.2015) - балансовая стоимость 16 753 661,69
2 АУКЦИОН 16.09.2015 (Сообщение на сайте Агентства 11.06.2015). Цена реализации - 15 078 295,52
1 ППП с 12 октября 2016 по 26 декабря 2016 (Сообщение на сайте Агентства от 31.08.2016). Последняя цена реализации - 8 293 062,54
2 ППП с 07 ноября 2017 по 06 февраля 2018 (Сообщение на сайте Агентства от 20.09.2017). Последняя цена реализации - 2 231 587,74
</t>
  </si>
  <si>
    <r>
      <t xml:space="preserve">1. Решением АС Смоленской области от 09.12.2014 по делу №А62-2811/2014 с </t>
    </r>
    <r>
      <rPr>
        <b/>
        <sz val="10"/>
        <rFont val="Times New Roman"/>
        <family val="1"/>
        <charset val="204"/>
      </rPr>
      <t>ООО "ДорСпецСтрой"</t>
    </r>
    <r>
      <rPr>
        <sz val="10"/>
        <rFont val="Times New Roman"/>
        <family val="1"/>
        <charset val="204"/>
      </rPr>
      <t xml:space="preserve"> в пользу Банка взыскана задолженность в сумме 179 144 370 руб. 40 коп., проценты за пользование кредитом в сумме 37 446 093 руб. 82 коп., а также 188 000 руб. в возмещение судебных расходов. Встречный иск ООО "ДорСпецСтрой" удовлетворен частично.Признаны недействительными пункты договоров между ООО "ДорСпецСтрой" и Банком: пункт 1.3 кредитного договора от 10.08.2012 № 41/12-КД,; пункт 1.4 договора кредитной линии от 30.08.2013 № 56/13-КЛ, пункт 1.4 договора кредитной линии от 25.06.2013 № 41/13-КЛ, пункт 1.4 договора кредитной линии от 10.09.2013 № 57/13-КЛ,  пункт 1.4 договора кредитной линии от 17.05.2013 № 33/13-КЛ, пункт 1.4 договора кредитной линии от 17.05.2013 № 32/13-КЛ. В удовлетворении требований ООО"ДорСпецСтрой" в иной части отказано.Присуждено также вернуть Банку из средств федерального бюджета излишне уплаченную ГП в размере 28 000 руб.
</t>
    </r>
    <r>
      <rPr>
        <b/>
        <sz val="10"/>
        <rFont val="Times New Roman"/>
        <family val="1"/>
        <charset val="204"/>
      </rPr>
      <t xml:space="preserve">В исковых требованиях  об обращении вызскания на залог </t>
    </r>
    <r>
      <rPr>
        <sz val="10"/>
        <rFont val="Times New Roman"/>
        <family val="1"/>
        <charset val="204"/>
      </rPr>
      <t xml:space="preserve">по договорам залога № 56/1-13-КЛ, № 56/2-13-КЛ, 56/3-13-КЛ от 30.08.2013 между ООО «ДорспецСтрой» (залогодатель) и Банком прав требования на выручку по контрактам на исполнение Государственного контракта № 2011.53447 от 21.1.2011, Муниципального контракта № 0148300027912000082-0230600-03/252 от 24.09.2012 и Муниципального контракта №0148300027912000051-0230600-01/198 от 17.08.2012 </t>
    </r>
    <r>
      <rPr>
        <b/>
        <sz val="10"/>
        <rFont val="Times New Roman"/>
        <family val="1"/>
        <charset val="204"/>
      </rPr>
      <t xml:space="preserve">отказано в полном объеме.  </t>
    </r>
    <r>
      <rPr>
        <sz val="10"/>
        <rFont val="Times New Roman"/>
        <family val="1"/>
        <charset val="204"/>
      </rPr>
      <t xml:space="preserve"> 
Определением АС Смоленской области от 19.01.15  по делу А62-7777/2014 введено наблюдение, Решением от </t>
    </r>
    <r>
      <rPr>
        <b/>
        <sz val="10"/>
        <rFont val="Times New Roman"/>
        <family val="1"/>
        <charset val="204"/>
      </rPr>
      <t xml:space="preserve">26.08.2015 - конкурсное производство. </t>
    </r>
    <r>
      <rPr>
        <sz val="10"/>
        <rFont val="Times New Roman"/>
        <family val="1"/>
        <charset val="204"/>
      </rPr>
      <t xml:space="preserve">03.07.2015 требования Банка включены в РТК в размере 216 778 464 руб.17.05.2018 прекращено производство по заявлению КУ должника о привлечении КДЛ Каца А.М. к субсидиарной ответственности; 21.08.2017 </t>
    </r>
    <r>
      <rPr>
        <b/>
        <sz val="10"/>
        <rFont val="Times New Roman"/>
        <family val="1"/>
        <charset val="204"/>
      </rPr>
      <t xml:space="preserve">процедура прекращена </t>
    </r>
    <r>
      <rPr>
        <sz val="10"/>
        <rFont val="Times New Roman"/>
        <family val="1"/>
        <charset val="204"/>
      </rPr>
      <t xml:space="preserve">ввиду непредставления   кандидатуры АУ для утверждения КУ должника (на основании п.9 ст. 45, абз.9 п. 1 ст. 57 Федерального закона от 26.10.2002 № 127-ФЗ )
2. Решением Центрального районного суда г.Калининграда от 15.10.2015 по делу №2-5728/2015 </t>
    </r>
    <r>
      <rPr>
        <b/>
        <sz val="10"/>
        <rFont val="Times New Roman"/>
        <family val="1"/>
        <charset val="204"/>
      </rPr>
      <t>взыскано с Кац А.М. и Радько А.А.</t>
    </r>
    <r>
      <rPr>
        <sz val="10"/>
        <rFont val="Times New Roman"/>
        <family val="1"/>
        <charset val="204"/>
      </rPr>
      <t xml:space="preserve"> взыскана задолженность по кредитному договору 56/13-КЛ и 57/13-КЛ 162 172 604,91 руб. и по 30000 руб. с каждого расходы по ГП.Апелляционным определением Калининградского областного суда от 15.06.2016 по делу № 33-2874/2016 решение Центрального районного суда г. Калининграда от 15.10.2015. оставлено без изменения, апелляционные жалобы без удовлетворения.
3. </t>
    </r>
    <r>
      <rPr>
        <b/>
        <sz val="10"/>
        <rFont val="Times New Roman"/>
        <family val="1"/>
        <charset val="204"/>
      </rPr>
      <t>ООО "СКСМ"</t>
    </r>
    <r>
      <rPr>
        <sz val="10"/>
        <rFont val="Times New Roman"/>
        <family val="1"/>
        <charset val="204"/>
      </rPr>
      <t xml:space="preserve"> (ИНН 6732020447) с 08.07.2014 в конкурсном производстве дело А62-6771/2013 АС Смоленской области. Определением от 06.06.2014 требования Банка включены в РТК в размере 143 003 065,04, из которых 132 648 626,69 руб.как обеспеченные залогом. Залог Банка реализован. От реализации залога в конкурсную массу Банка поступили денежные средства в размере 6 734 946,34 руб.  Конкурсное производство продлено до 01.03.2023, СЗ по рассмотрению отчета КУ назначено на 01.03.2023 в 09:05;
4. </t>
    </r>
    <r>
      <rPr>
        <b/>
        <sz val="10"/>
        <rFont val="Times New Roman"/>
        <family val="1"/>
        <charset val="204"/>
      </rPr>
      <t xml:space="preserve">Кац А.М. </t>
    </r>
    <r>
      <rPr>
        <sz val="10"/>
        <rFont val="Times New Roman"/>
        <family val="1"/>
        <charset val="204"/>
      </rPr>
      <t xml:space="preserve">обратился в АС с заявлением о признании его банкротом (дело А21-13195/2022), 13.12.2022 Решением Арбитражного суда Калининградской области </t>
    </r>
    <r>
      <rPr>
        <b/>
        <sz val="10"/>
        <rFont val="Times New Roman"/>
        <family val="1"/>
        <charset val="204"/>
      </rPr>
      <t>признан банкротом</t>
    </r>
    <r>
      <rPr>
        <sz val="10"/>
        <rFont val="Times New Roman"/>
        <family val="1"/>
        <charset val="204"/>
      </rPr>
      <t xml:space="preserve">, введене процедура реализации имущества </t>
    </r>
    <r>
      <rPr>
        <b/>
        <sz val="10"/>
        <rFont val="Times New Roman"/>
        <family val="1"/>
        <charset val="204"/>
      </rPr>
      <t xml:space="preserve">сроком до 13.06.2023. </t>
    </r>
    <r>
      <rPr>
        <sz val="10"/>
        <rFont val="Times New Roman"/>
        <family val="1"/>
        <charset val="204"/>
      </rPr>
      <t xml:space="preserve">  
</t>
    </r>
    <r>
      <rPr>
        <b/>
        <sz val="10"/>
        <rFont val="Times New Roman"/>
        <family val="1"/>
        <charset val="204"/>
      </rPr>
      <t>18.01.2023 подано заявление</t>
    </r>
    <r>
      <rPr>
        <sz val="10"/>
        <rFont val="Times New Roman"/>
        <family val="1"/>
        <charset val="204"/>
      </rPr>
      <t xml:space="preserve"> Банка о включении в третью очередь РТК требования в сумме 426 829 200,77 руб. На момент признания должника Каца А.М. банкротом и введении в отношении него процедуры реализации имущества, сумма задолженности должника по кредитному договору № 56/13-КЛ от 30 августа 2013 г. составляет: 125 431 444,35 руб., из которых: - 36 808 595,18 руб. - задолженность по кредиту;- 88 619 696,47 руб. - задолженность по неуплаченным процентам; - 3 152,70 руб. - расходы по оплате государственной пошлины;
по кредитному договору № 57/13-КЛ от 10 сентября 2013 г. составляет: 301 397 756,42 руб., из которых: - 88 430 488,89 руб. - задолженность по кредиту; - 212 967 267,53 руб. - задолженность по неуплаченным процентам. </t>
    </r>
    <r>
      <rPr>
        <b/>
        <sz val="10"/>
        <rFont val="Times New Roman"/>
        <family val="1"/>
        <charset val="204"/>
      </rPr>
      <t>Всего задолженность составляет 426 829 200,77 руб.</t>
    </r>
    <r>
      <rPr>
        <sz val="10"/>
        <rFont val="Times New Roman"/>
        <family val="1"/>
        <charset val="204"/>
      </rPr>
      <t>, из которых 125 239 084,07 руб. - сумма задолженности по основному долгу, 301 586 964,00 руб.сумма задолженности по процентам, 3 152,70 руб. – расходы по оплате ГП</t>
    </r>
  </si>
  <si>
    <t>1 АУКЦИОН 27.07.2015 (Сообщение на сайте Агентства 11.06.2015). Балансовая стоимость - 53 905 286,33. Цена реализации - 54 459 882,06
2 АУКЦИОН 16.09.2015 (Сообщение на сайте Агентства 11.06.2015). Цена реализации - 49 013 893,85</t>
  </si>
  <si>
    <t>Решение Советского районного суда г. Брянска по делу № 2-2015(2016) от 08.04.2016, о взыскании задолженностипо кредитным платежам (кроме ипотеки)  в размере 4 768 754,80 руб., солидарно с  ООО "Евро Дизель" и Коваленко Алексея Васильевича и обращении взыскания на заложенное имущество (оборудование для АЗС) по Договор залога оборудования №1 к договору кредитной линии  с установлением начальной продажной цены 1 488 814 руб, Договору залога оборудования №2 к договору кредитной линии (оборудование) с установлением начальной продажной цены 182 601,35 руб.и Договору залога прав требования №2 по договору поставки оборудования № 1/10/13 от 25.10.13. с установлением начальной продажной цены 3 638 825 руб. с реализацией на торгах. 
 Заложенное имущество: Мобильная топливо-заправочная станция"Бенза"V20куб.м.. (в г.Брянск.ул.Евдокимова.д.10).Обрудование в кол-ве 32 ед-ц. ТРК Шельф-200-4 КЭД (10шт).ТРК Шельф-200-2КЭД(1шт.).Погружной насос. Проверкой установлено, что по адресу Брянская обл., пос. Выгоничи находятся 2 мобильные топливозаправочные станции "Benza" кустарно установленные, которые не соответствуют, указанному в договоре залоговому имуществу. Во время осмотра проводилась фотосъемка.</t>
  </si>
  <si>
    <t>1 АУКЦИОН 27.07.2015 (Сообщение на сайте Агентства 11.06.2015) - балансовая стоимость 4 299 386,78
2 АУКЦИОН 16.09.2015 (Сообщение на сайте Агентства 11.06.2015). Цена реализации - 3 869 448,10
1 ППП с 12 октября 2016 по 26 декабря 2016 (Сообщение на сайте Агентства от 31.08.2016). Последняя цена реализации - 1 431 695,80 (лот 48)</t>
  </si>
  <si>
    <t xml:space="preserve">Задолженность к поручителям просужена, решением Смоленского районного суда Смоленской области от 04.03.2013 исковые требования Банка к должникам удовлетворены в полном объеме. По данным СУСС в отношении должников ведется ИП. Решение суда в СУСС выложено в папку. </t>
  </si>
  <si>
    <t>1 АУКЦИОН 27.07.2015 (Сообщение на сайте Агентства 11.06.2015) - балансовая стоимость 5 858 704,05. Цена реализации - 5 985 137,83
2 АУКЦИОН 16.09.2015 (Сообщение на сайте Агентства 11.06.2015). Цена реализации - 5 386 624,05</t>
  </si>
  <si>
    <r>
      <t>1.</t>
    </r>
    <r>
      <rPr>
        <b/>
        <sz val="10"/>
        <color indexed="8"/>
        <rFont val="Times New Roman"/>
        <family val="1"/>
        <charset val="204"/>
      </rPr>
      <t>ООО ТД «Талашкинская мясная компания»</t>
    </r>
    <r>
      <rPr>
        <sz val="10"/>
        <color indexed="8"/>
        <rFont val="Times New Roman"/>
        <family val="1"/>
        <charset val="204"/>
      </rPr>
      <t xml:space="preserve"> ИП № 13448/22/67048-ИП от 23.03.2022 окончено 30.06.2022 Актом о невозможности взыскани Организация недействующая, по адресу не находится, зарегистрированное  имущество отсутствует. </t>
    </r>
    <r>
      <rPr>
        <sz val="10"/>
        <rFont val="Times New Roman"/>
        <family val="1"/>
        <charset val="204"/>
      </rPr>
      <t>Повторно ИЛ предъявлен - 09.01.2023 .</t>
    </r>
    <r>
      <rPr>
        <sz val="10"/>
        <color indexed="8"/>
        <rFont val="Times New Roman"/>
        <family val="1"/>
        <charset val="204"/>
      </rPr>
      <t xml:space="preserve">
2. </t>
    </r>
    <r>
      <rPr>
        <b/>
        <sz val="10"/>
        <color indexed="8"/>
        <rFont val="Times New Roman"/>
        <family val="1"/>
        <charset val="204"/>
      </rPr>
      <t>Ильющенков  А.И.</t>
    </r>
    <r>
      <rPr>
        <sz val="10"/>
        <color indexed="8"/>
        <rFont val="Times New Roman"/>
        <family val="1"/>
        <charset val="204"/>
      </rPr>
      <t xml:space="preserve"> признан банкротом. По окончании процедуры банкротства не освобожден от долгов; ИЛ  на сумму 100 991 514.66 руб. получен и предъявлен к исполнению (ИП № 142976/21/23033-ИП передано в другое ИП). Исполнительное производство от 16.02.2021 №6597/21/67048-ИП, возбужденное на основании исполнительного документа от 13.01.2021 № ФС 035462366, выданного Арбитражный суд Смоленской области  по делу № А62-7048/2015  окончено 10.08.2022 Актом о невозможности взыскания. 22.09.2022 принят к производству адм.иск банка об оспаривании окончания ИП, а также бездействия в части не рассмотрения обращений и жалоб и не направления пост.об окончании и невозвращения исп.документа взыскателю. </t>
    </r>
    <r>
      <rPr>
        <sz val="10"/>
        <rFont val="Times New Roman"/>
        <family val="1"/>
        <charset val="204"/>
      </rPr>
      <t>14.11.2022 Отказано в иске.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07.12.2022 подана апелляционная жалоба. Рассмотрение на  23.03.2023.</t>
    </r>
    <r>
      <rPr>
        <sz val="10"/>
        <color rgb="FFFF000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3.</t>
    </r>
    <r>
      <rPr>
        <b/>
        <sz val="10"/>
        <color indexed="8"/>
        <rFont val="Times New Roman"/>
        <family val="1"/>
        <charset val="204"/>
      </rPr>
      <t xml:space="preserve"> Чапыгин А.В.</t>
    </r>
    <r>
      <rPr>
        <sz val="10"/>
        <color indexed="8"/>
        <rFont val="Times New Roman"/>
        <family val="1"/>
        <charset val="204"/>
      </rPr>
      <t xml:space="preserve">  ИП № 131899/21/67032-ИП окончено 24.03.2022  в связи с невозможностью исполнения (в ответе на запрос было указано, что не зарегистрирован на территории г. Смоленска).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Повторно ИЛ предъявлен 02.11.2022. ИП от 09.11.2022 № 156514/22/67032-ИП.  </t>
    </r>
    <r>
      <rPr>
        <sz val="10"/>
        <color indexed="8"/>
        <rFont val="Times New Roman"/>
        <family val="1"/>
        <charset val="204"/>
      </rPr>
      <t xml:space="preserve">
4.</t>
    </r>
    <r>
      <rPr>
        <b/>
        <sz val="10"/>
        <color indexed="8"/>
        <rFont val="Times New Roman"/>
        <family val="1"/>
        <charset val="204"/>
      </rPr>
      <t xml:space="preserve"> Бурченков В.А. </t>
    </r>
    <r>
      <rPr>
        <sz val="10"/>
        <color indexed="8"/>
        <rFont val="Times New Roman"/>
        <family val="1"/>
        <charset val="204"/>
      </rPr>
      <t>ИП № 6191/15/67048-ИП, окончено 29.12.2016 по ст. 47 ч.1 п.7</t>
    </r>
  </si>
  <si>
    <r>
      <t xml:space="preserve">1. ООО "ДорСпецСтрой" ИП 37181/20/67048-ИП от 22.10.2020 окончено 15.07.2021,  3249/22/67048-ИП от 24.01.2022 окончено 31.05.2022 в связи с невозможостью взыскания. ИП 172675/22/67032-ИП возбуждено 07.12.2022 Организация не действующая, по месту регистрации не располагается, имущество отсутствует (согласно ответам на запросы зарегистрированы 3 </t>
    </r>
    <r>
      <rPr>
        <i/>
        <sz val="10"/>
        <color indexed="8"/>
        <rFont val="Times New Roman"/>
        <family val="1"/>
        <charset val="204"/>
      </rPr>
      <t>ТС</t>
    </r>
    <r>
      <rPr>
        <sz val="10"/>
        <color indexed="8"/>
        <rFont val="Times New Roman"/>
        <family val="1"/>
        <charset val="204"/>
      </rPr>
      <t xml:space="preserve"> - они в розыске). Иного зарегистрированного имущества нет. МИФНС неоднократно принимались решения об исключении из ЕГРЮЛ. 24.12.2021; 11.03.2022; 04.07.2022, 01.02.2023 поданы возражения об исключении из ЕГРЮЛ; Денежные средства в ходе ИП не поступали. ФНС неоднократно принимались решения о предстоящем исключении ЮЛ из ЕГРЮЛ , последний раз 09.01.2023. 02.02.2023 поданы возражения. 
2. </t>
    </r>
    <r>
      <rPr>
        <sz val="10"/>
        <rFont val="Times New Roman"/>
        <family val="1"/>
        <charset val="204"/>
      </rPr>
      <t>Кац А.М. - ИП 7796/17/39023-ИП от 12.07.2017 
11.12.2020 постановление об окончании ИП актом о невозможности взыскания.
исполнительное производство №
14912/22/39023-ИП от 10.03.2022, исполнительное производство на момент подачи требования в РТК не окончено
 3. Радько А.А. - ИП № 7797/17/39023-ИП от 12.07.2017 (7797/17/39023-СВ)</t>
    </r>
    <r>
      <rPr>
        <sz val="10"/>
        <color rgb="FFFF000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11.12.2020 постановление об окончании ИП  актом о невозможности взыскания.</t>
    </r>
  </si>
  <si>
    <r>
      <t xml:space="preserve">1. ООО ЕВРО ДИЗЕЛЬ - 11921/17/16001-ИП от 29.08.2017 (ФС№015119354 - сумма), окончено 09.07.2020 по п.4ч.1ст.46, 369071/21/16003-ИП от 06.07.2021 (дело №2-2015 (2016) - обращение взыскания), 13.08.2021 - постановление суда о замене стороны ИП на ООО Континент , окончено 20.05.2022 по п.3ч.1ст.46 (по сведениям с сайта ФССП). 30.06.2022 заявление в ОСП о возвращении ИД. 22.08.2022 повторное обращение в ОСП о возврате ИД по оконченному ИП. 24.10.2022 жалоба главному СП на невозвращение ИД по оконченному ИП. </t>
    </r>
    <r>
      <rPr>
        <b/>
        <sz val="10"/>
        <rFont val="Times New Roman"/>
        <family val="1"/>
        <charset val="204"/>
      </rPr>
      <t xml:space="preserve"> Залог, предположительно, утрачен.    </t>
    </r>
    <r>
      <rPr>
        <sz val="10"/>
        <rFont val="Times New Roman"/>
        <family val="1"/>
        <charset val="204"/>
      </rPr>
      <t xml:space="preserve">
2. Коваленко Алексей Васильевич  - 16130/16/32033-ИП от 19.05.2016 (ФС№001154136 - наложение ареста), в исполнении. 27.06.19-получен ответ на запрос, согласно которому д/с на счетах должника отсутствуют, недвижимое имущество отсутствует, вынесен запрет на рег. действия на т/с, по результатам роыска т/с -место нахождения установить не удалось; по адресу регистрации не проживает; 21.06.19-запрет на выезд; получателем пенсии не является; на 21.09.2020 -поступления д/с с ноября 2019; 22.11.2021 заявление в ОСП об исполнительном розыске имущества должника. 30.06.2022 обращение о ходе ИП.  Ответа не поступило. 24.09.2022 постановление об окончании ИП по причине отсутствия информации о должнике.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
ИП № 11906/17/32033-ИП от 09.10.2017 (ФС № 015119355 - взыскание)  окончено 24.09.2022 в связи с невозможностью взыскания. 20.10.2022 с сайта получены сведения об окончании ИП по п.4ч.1ст.46.
24.10.2022 обращение в ОСП с заявлением о возвращении ИД по оконченному ИП.                                                                                                          
</t>
    </r>
    <r>
      <rPr>
        <b/>
        <sz val="10"/>
        <rFont val="Times New Roman"/>
        <family val="1"/>
        <charset val="204"/>
      </rPr>
      <t>сумма взысканная в ходе ИП 567 992.99 руб.</t>
    </r>
  </si>
  <si>
    <t xml:space="preserve">1. Прохоров Александр Дмитриевич. ИП № 5813/15/67048-ИП. Зарегистрированного имущества нет. Осуществляется взыскание за счет пенсии должника. Остаток долга по ИП 639036,38 руб.  
2. Воронков  Алексей Алексеевич. ИП № 127827/22/67032-ИП возбуждено 02.09.2022. 10.11.2022 направлен запрос о ходе ИП и результатах работы по обращению взыскания на залог.                                              </t>
  </si>
  <si>
    <r>
      <t xml:space="preserve">Балансовая       </t>
    </r>
    <r>
      <rPr>
        <sz val="12"/>
        <rFont val="Times New Roman"/>
        <family val="1"/>
        <charset val="204"/>
      </rPr>
      <t xml:space="preserve"> по состоянию на 01.02.2023</t>
    </r>
  </si>
  <si>
    <t>КД №47-КЛ от 25.08.2011, Решение Ленинского районного суда Смоленска от 13.02.2013 по делу 2-681/13, Определение Арбитражного суда Смоленской области от 20.04.2016 по делу № А62-7048/2015 (Ильющенков А.И)  Договор поручительства № 1 от 25.08.2011 (Ильющенков А.И.), Договор поручительства № 2 от 25.08.2011 (Чапыгин А.В.), Договор поручительства № 3 от 25.08.2011 (Бурченков В.А.).</t>
  </si>
  <si>
    <r>
      <t>КД №32/13-КЛ от 17.05.2013, 
КД №33/13-КЛ от 17.05.2013, 
КД №41/12-КД от 10.08.2012, 
КД №41/13-КЛ от 25.06.2013, 
КД №56/13-КЛ от 30.08.2013, 
КД №57/13-КЛ от 10.09.2013,
Решение АС Смоленской области от 09.12.2014 по делу №А62-2811/2014, Решение Центрального районного суда г.Калининграда от 15.10.2015 по делу №2-572</t>
    </r>
    <r>
      <rPr>
        <sz val="10"/>
        <rFont val="Times New Roman"/>
        <family val="1"/>
        <charset val="204"/>
      </rPr>
      <t>8/2015, Апелляционное определение Калининградского областного суда от 15.06.2016 по делу № 33-2874/2016; Определение АС Смоленской области от 06.06.2014 по Делу № А62-6771/2013</t>
    </r>
  </si>
  <si>
    <t>КД №77/13-КЛ от 07.11.2013, Договор залога 1 к договору кредитной линии (оборудование). Договор залога 2 к договору кредитной линии (оборудование). Договор залога прав №2 по договору поставки оборудования № 1/10/13 от 25.10.13. Решение Советского районного суда г. Брянска по делу № 2-2015(2016) от 08.04.2016.</t>
  </si>
  <si>
    <t>Бурченков В.А.- находится в стадии банкротства. срок реализации имущества должника продлен до 23.03.2023.</t>
  </si>
  <si>
    <t>Кац А.М. признан банкротом, введена процедура реализации имущества. Банком направлено требование о включении в РТК
ООО "СКСМ" в конкурсном производстве: Требования включены в РТК</t>
  </si>
  <si>
    <t>ООО "Евро Дизель ВР", ИНН 3257009191- исключен (Прекращение юридического лица путем реорганизации в форме присоединения) в отношении правопреемника ООО КОНТИНЕНТ. Определение Советского районного суда г. Брянска по делу 2-2015/2016 о правопреемстве. 
Обжаловано решение об исключении из ЕГРЮЛ, 01.06.2022 Принятие регистрирующим органом решения о предстоящем исключении ЮЛ из ЕГРЮЛ (наличие в ЕГРЮЛ сведений о юридическом лице, в отношении которых внесена запись о
недостоверности) , поданы возражения заинтересованного лица.</t>
  </si>
  <si>
    <t>ООО "СК ОМЕГА", ИНН 6730085569 исключен из ЕГРЮЛ.</t>
  </si>
  <si>
    <t>Поручительство Кац А.М.
Поручительство Радько А.А. 
Залог ООО "ДорСпецСтрой" прав требования на выручку (в исковых требованиях  об обращении вызскания на залог отказано в полном объеме.)
Залогодатель ООО "СКСМ" в конкурсном производстве: требования Банка включены в РТК в размере 143 003 065,04, из которых 132 648 626,69 руб.как обеспеченные залогом. Залог Банка реализован (недвижимость). От реализации залога в конкурсную массу Банка поступили денежные средства в размере 6 734 946,34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</si>
</sst>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%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</cellStyleXfs>
  <cellXfs count="18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43" fontId="2" fillId="3" borderId="1" xfId="2" applyFont="1" applyFill="1" applyBorder="1"/>
    <xf numFmtId="43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43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43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43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43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43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43" fontId="2" fillId="0" borderId="10" xfId="2" applyFont="1" applyBorder="1" applyAlignment="1">
      <alignment horizontal="right" wrapText="1"/>
    </xf>
    <xf numFmtId="43" fontId="2" fillId="0" borderId="8" xfId="2" applyFont="1" applyFill="1" applyBorder="1" applyAlignment="1">
      <alignment horizontal="center" vertical="center"/>
    </xf>
    <xf numFmtId="43" fontId="2" fillId="0" borderId="9" xfId="2" applyFont="1" applyFill="1" applyBorder="1" applyAlignment="1">
      <alignment horizontal="center" vertical="center"/>
    </xf>
    <xf numFmtId="43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43" fontId="2" fillId="0" borderId="8" xfId="2" applyFont="1" applyBorder="1" applyAlignment="1">
      <alignment horizontal="left" vertical="top" wrapText="1"/>
    </xf>
    <xf numFmtId="43" fontId="2" fillId="0" borderId="10" xfId="2" applyFont="1" applyBorder="1" applyAlignment="1">
      <alignment horizontal="left" vertical="top" wrapText="1"/>
    </xf>
    <xf numFmtId="43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3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43" fontId="2" fillId="0" borderId="9" xfId="2" applyFont="1" applyBorder="1" applyAlignment="1">
      <alignment horizontal="left" vertical="center" wrapText="1"/>
    </xf>
    <xf numFmtId="43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11" xfId="0" applyFont="1" applyBorder="1"/>
    <xf numFmtId="0" fontId="0" fillId="0" borderId="0" xfId="0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3" fillId="0" borderId="0" xfId="0" applyFont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Fill="1" applyBorder="1"/>
    <xf numFmtId="0" fontId="2" fillId="5" borderId="5" xfId="0" applyFont="1" applyFill="1" applyBorder="1"/>
    <xf numFmtId="0" fontId="2" fillId="5" borderId="5" xfId="0" applyFont="1" applyFill="1" applyBorder="1" applyAlignment="1">
      <alignment wrapText="1"/>
    </xf>
    <xf numFmtId="4" fontId="2" fillId="5" borderId="0" xfId="0" applyNumberFormat="1" applyFont="1" applyFill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4" fontId="18" fillId="0" borderId="1" xfId="0" applyNumberFormat="1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3" fillId="0" borderId="0" xfId="0" applyFont="1" applyBorder="1" applyAlignment="1"/>
    <xf numFmtId="4" fontId="0" fillId="0" borderId="1" xfId="0" applyNumberForma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" fontId="2" fillId="5" borderId="5" xfId="0" applyNumberFormat="1" applyFont="1" applyFill="1" applyBorder="1" applyAlignment="1">
      <alignment horizontal="center" vertical="center"/>
    </xf>
    <xf numFmtId="43" fontId="17" fillId="12" borderId="1" xfId="2" applyFont="1" applyFill="1" applyBorder="1"/>
    <xf numFmtId="0" fontId="17" fillId="12" borderId="1" xfId="0" applyFont="1" applyFill="1" applyBorder="1"/>
    <xf numFmtId="4" fontId="20" fillId="0" borderId="1" xfId="0" applyNumberFormat="1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vertical="center" wrapText="1"/>
    </xf>
    <xf numFmtId="4" fontId="20" fillId="1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4" fontId="0" fillId="0" borderId="1" xfId="0" applyNumberForma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/>
    <xf numFmtId="4" fontId="20" fillId="0" borderId="1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/>
    <xf numFmtId="0" fontId="3" fillId="0" borderId="7" xfId="0" applyFont="1" applyFill="1" applyBorder="1" applyAlignment="1"/>
    <xf numFmtId="4" fontId="2" fillId="0" borderId="1" xfId="0" applyNumberFormat="1" applyFont="1" applyFill="1" applyBorder="1" applyAlignment="1">
      <alignment horizontal="center" vertical="center"/>
    </xf>
    <xf numFmtId="43" fontId="17" fillId="0" borderId="1" xfId="2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3" fillId="12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4" fontId="15" fillId="20" borderId="1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22" fillId="18" borderId="5" xfId="0" applyFont="1" applyFill="1" applyBorder="1" applyAlignment="1">
      <alignment horizontal="center" vertical="center" wrapText="1"/>
    </xf>
    <xf numFmtId="0" fontId="22" fillId="18" borderId="6" xfId="0" applyFont="1" applyFill="1" applyBorder="1" applyAlignment="1">
      <alignment horizontal="center" vertical="center" wrapText="1"/>
    </xf>
    <xf numFmtId="164" fontId="14" fillId="19" borderId="1" xfId="3" applyNumberFormat="1" applyFont="1" applyFill="1" applyBorder="1" applyAlignment="1">
      <alignment horizontal="center" vertical="center" wrapText="1"/>
    </xf>
    <xf numFmtId="9" fontId="14" fillId="19" borderId="1" xfId="3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5">
    <cellStyle name="Обычный" xfId="0" builtinId="0"/>
    <cellStyle name="Обычный 2" xfId="1"/>
    <cellStyle name="Обычный 3" xfId="4"/>
    <cellStyle name="Процентный" xfId="3" builtinId="5"/>
    <cellStyle name="Финансовый" xfId="2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8" totalsRowShown="0" headerRowDxfId="2" dataDxfId="1">
  <autoFilter ref="A1:A88"/>
  <tableColumns count="1">
    <tableColumn id="1" name="Местонахожд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129</v>
      </c>
    </row>
    <row r="2" spans="1:15" ht="15.75" customHeight="1" x14ac:dyDescent="0.3">
      <c r="B2" s="32" t="s">
        <v>157</v>
      </c>
      <c r="L2" s="150" t="s">
        <v>131</v>
      </c>
      <c r="M2" s="150"/>
      <c r="N2" s="22"/>
      <c r="O2" s="22"/>
    </row>
    <row r="3" spans="1:15" x14ac:dyDescent="0.25">
      <c r="L3" s="150"/>
      <c r="M3" s="150"/>
      <c r="N3" s="22"/>
      <c r="O3" s="22"/>
    </row>
    <row r="5" spans="1:15" x14ac:dyDescent="0.25">
      <c r="B5" s="147" t="s">
        <v>133</v>
      </c>
      <c r="C5" s="147"/>
      <c r="D5" s="148"/>
      <c r="E5" s="148"/>
      <c r="F5" s="21"/>
      <c r="L5"/>
    </row>
    <row r="6" spans="1:15" x14ac:dyDescent="0.25">
      <c r="B6" s="147" t="s">
        <v>132</v>
      </c>
      <c r="C6" s="147"/>
      <c r="D6" s="149"/>
      <c r="E6" s="149"/>
      <c r="F6" s="21"/>
      <c r="L6"/>
    </row>
    <row r="8" spans="1:15" s="1" customFormat="1" x14ac:dyDescent="0.25">
      <c r="A8" s="85"/>
      <c r="B8" s="151" t="s">
        <v>128</v>
      </c>
      <c r="C8" s="151"/>
      <c r="D8" s="151"/>
      <c r="E8" s="151"/>
      <c r="F8" s="151"/>
      <c r="G8" s="151"/>
      <c r="H8" s="151"/>
      <c r="I8" s="151"/>
      <c r="J8" s="151"/>
      <c r="K8" s="151"/>
      <c r="L8" s="152"/>
      <c r="M8" s="152"/>
    </row>
    <row r="9" spans="1:15" ht="15" customHeight="1" x14ac:dyDescent="0.25">
      <c r="B9" s="143" t="s">
        <v>8</v>
      </c>
      <c r="C9" s="141" t="s">
        <v>7</v>
      </c>
      <c r="D9" s="142" t="s">
        <v>125</v>
      </c>
      <c r="E9" s="142" t="s">
        <v>89</v>
      </c>
      <c r="F9" s="143" t="s">
        <v>134</v>
      </c>
      <c r="G9" s="142" t="s">
        <v>137</v>
      </c>
      <c r="H9" s="142" t="s">
        <v>165</v>
      </c>
      <c r="I9" s="143" t="s">
        <v>162</v>
      </c>
      <c r="J9" s="142" t="s">
        <v>138</v>
      </c>
      <c r="K9" s="143" t="s">
        <v>163</v>
      </c>
      <c r="L9" s="141" t="s">
        <v>126</v>
      </c>
      <c r="M9" s="141"/>
      <c r="N9" s="144" t="s">
        <v>130</v>
      </c>
      <c r="O9" s="142" t="s">
        <v>146</v>
      </c>
    </row>
    <row r="10" spans="1:15" ht="72" customHeight="1" x14ac:dyDescent="0.25">
      <c r="B10" s="143"/>
      <c r="C10" s="141"/>
      <c r="D10" s="142"/>
      <c r="E10" s="142"/>
      <c r="F10" s="143"/>
      <c r="G10" s="142"/>
      <c r="H10" s="142"/>
      <c r="I10" s="143"/>
      <c r="J10" s="142"/>
      <c r="K10" s="143"/>
      <c r="L10" s="17" t="s">
        <v>135</v>
      </c>
      <c r="M10" s="17" t="s">
        <v>136</v>
      </c>
      <c r="N10" s="145"/>
      <c r="O10" s="142"/>
    </row>
    <row r="11" spans="1:15" s="18" customFormat="1" x14ac:dyDescent="0.25">
      <c r="A11" s="86"/>
      <c r="B11" s="140" t="s">
        <v>2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20"/>
      <c r="O11" s="20"/>
    </row>
    <row r="12" spans="1:15" ht="31.5" x14ac:dyDescent="0.25">
      <c r="A12" s="84" t="s">
        <v>167</v>
      </c>
      <c r="B12" s="10">
        <v>1</v>
      </c>
      <c r="C12" s="28" t="s">
        <v>185</v>
      </c>
      <c r="D12" s="15"/>
      <c r="E12" s="15"/>
      <c r="F12" s="31" t="s">
        <v>181</v>
      </c>
      <c r="G12" s="24"/>
      <c r="H12" s="66" t="s">
        <v>180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168</v>
      </c>
      <c r="B13" s="11">
        <v>2</v>
      </c>
      <c r="C13" s="29" t="s">
        <v>186</v>
      </c>
      <c r="D13" s="50"/>
      <c r="E13" s="50"/>
      <c r="F13" s="50" t="s">
        <v>182</v>
      </c>
      <c r="G13" s="25"/>
      <c r="H13" s="67" t="s">
        <v>180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139</v>
      </c>
      <c r="B14" s="11">
        <v>3</v>
      </c>
      <c r="C14" s="29" t="s">
        <v>185</v>
      </c>
      <c r="D14" s="50"/>
      <c r="E14" s="50"/>
      <c r="F14" s="50" t="s">
        <v>183</v>
      </c>
      <c r="G14" s="8"/>
      <c r="H14" s="13" t="s">
        <v>180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166</v>
      </c>
      <c r="B15" s="12">
        <v>4</v>
      </c>
      <c r="C15" s="30" t="s">
        <v>187</v>
      </c>
      <c r="D15" s="54"/>
      <c r="E15" s="54"/>
      <c r="F15" s="54" t="s">
        <v>184</v>
      </c>
      <c r="G15" s="9"/>
      <c r="H15" s="14" t="s">
        <v>180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40" t="s">
        <v>127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20"/>
      <c r="O16" s="20"/>
    </row>
    <row r="17" spans="1:15" ht="63" x14ac:dyDescent="0.25">
      <c r="A17" s="84" t="s">
        <v>140</v>
      </c>
      <c r="B17" s="10">
        <v>5</v>
      </c>
      <c r="C17" s="26" t="s">
        <v>188</v>
      </c>
      <c r="D17" s="15"/>
      <c r="E17" s="15"/>
      <c r="F17" s="58" t="s">
        <v>189</v>
      </c>
      <c r="G17" s="63" t="s">
        <v>180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180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180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40" t="s">
        <v>1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20"/>
      <c r="O20" s="20"/>
    </row>
    <row r="21" spans="1:15" ht="31.5" x14ac:dyDescent="0.25">
      <c r="A21" s="84" t="s">
        <v>170</v>
      </c>
      <c r="B21" s="10">
        <v>8</v>
      </c>
      <c r="C21" s="81" t="s">
        <v>190</v>
      </c>
      <c r="D21" s="15"/>
      <c r="E21" s="15"/>
      <c r="F21" s="73" t="s">
        <v>193</v>
      </c>
      <c r="G21" s="63" t="s">
        <v>180</v>
      </c>
      <c r="H21" s="63" t="s">
        <v>180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169</v>
      </c>
      <c r="B22" s="11">
        <v>9</v>
      </c>
      <c r="C22" s="82" t="s">
        <v>191</v>
      </c>
      <c r="D22" s="50"/>
      <c r="E22" s="50"/>
      <c r="F22" s="75" t="s">
        <v>194</v>
      </c>
      <c r="G22" s="64" t="s">
        <v>180</v>
      </c>
      <c r="H22" s="64" t="s">
        <v>180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141</v>
      </c>
      <c r="B23" s="12">
        <v>10</v>
      </c>
      <c r="C23" s="83" t="s">
        <v>192</v>
      </c>
      <c r="D23" s="54"/>
      <c r="E23" s="54"/>
      <c r="F23" s="74" t="s">
        <v>195</v>
      </c>
      <c r="G23" s="65" t="s">
        <v>180</v>
      </c>
      <c r="H23" s="65" t="s">
        <v>180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40" t="s">
        <v>4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20"/>
      <c r="O24" s="20"/>
    </row>
    <row r="25" spans="1:15" ht="31.5" x14ac:dyDescent="0.25">
      <c r="A25" s="84" t="s">
        <v>142</v>
      </c>
      <c r="B25" s="10">
        <v>11</v>
      </c>
      <c r="C25" s="7" t="s">
        <v>190</v>
      </c>
      <c r="D25" s="15"/>
      <c r="E25" s="15"/>
      <c r="F25" s="73" t="s">
        <v>198</v>
      </c>
      <c r="G25" s="63" t="s">
        <v>180</v>
      </c>
      <c r="H25" s="63" t="s">
        <v>180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171</v>
      </c>
      <c r="B26" s="11">
        <v>12</v>
      </c>
      <c r="C26" s="8" t="s">
        <v>196</v>
      </c>
      <c r="D26" s="50"/>
      <c r="E26" s="50"/>
      <c r="F26" s="75" t="s">
        <v>199</v>
      </c>
      <c r="G26" s="64" t="s">
        <v>180</v>
      </c>
      <c r="H26" s="64" t="s">
        <v>180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172</v>
      </c>
      <c r="B27" s="12">
        <v>13</v>
      </c>
      <c r="C27" s="9" t="s">
        <v>197</v>
      </c>
      <c r="D27" s="54"/>
      <c r="E27" s="54"/>
      <c r="F27" s="74" t="s">
        <v>200</v>
      </c>
      <c r="G27" s="65" t="s">
        <v>180</v>
      </c>
      <c r="H27" s="65" t="s">
        <v>180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40" t="s">
        <v>5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20"/>
      <c r="O28" s="20"/>
    </row>
    <row r="29" spans="1:15" ht="47.25" x14ac:dyDescent="0.25">
      <c r="A29" s="86" t="s">
        <v>143</v>
      </c>
      <c r="B29" s="10">
        <v>14</v>
      </c>
      <c r="C29" s="76" t="s">
        <v>190</v>
      </c>
      <c r="D29" s="15"/>
      <c r="E29" s="15"/>
      <c r="F29" s="80" t="s">
        <v>201</v>
      </c>
      <c r="G29" s="63" t="s">
        <v>180</v>
      </c>
      <c r="H29" s="63" t="s">
        <v>180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180</v>
      </c>
      <c r="H30" s="64" t="s">
        <v>180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180</v>
      </c>
      <c r="H31" s="65" t="s">
        <v>180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54" t="s">
        <v>3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6"/>
      <c r="N32" s="20"/>
      <c r="O32" s="20"/>
    </row>
    <row r="33" spans="1:15" ht="78.75" x14ac:dyDescent="0.25">
      <c r="A33" s="84" t="s">
        <v>174</v>
      </c>
      <c r="B33" s="10">
        <v>17</v>
      </c>
      <c r="C33" s="77" t="s">
        <v>202</v>
      </c>
      <c r="D33" s="15"/>
      <c r="E33" s="15"/>
      <c r="F33" s="80" t="s">
        <v>205</v>
      </c>
      <c r="G33" s="63" t="s">
        <v>180</v>
      </c>
      <c r="H33" s="63" t="s">
        <v>180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144</v>
      </c>
      <c r="B34" s="11">
        <v>18</v>
      </c>
      <c r="C34" s="78" t="s">
        <v>203</v>
      </c>
      <c r="D34" s="50"/>
      <c r="E34" s="50"/>
      <c r="F34" s="87" t="s">
        <v>206</v>
      </c>
      <c r="G34" s="64" t="s">
        <v>180</v>
      </c>
      <c r="H34" s="64" t="s">
        <v>180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173</v>
      </c>
      <c r="B35" s="12">
        <v>19</v>
      </c>
      <c r="C35" s="79" t="s">
        <v>204</v>
      </c>
      <c r="D35" s="54"/>
      <c r="E35" s="54"/>
      <c r="F35" s="88" t="s">
        <v>207</v>
      </c>
      <c r="G35" s="65" t="s">
        <v>180</v>
      </c>
      <c r="H35" s="65" t="s">
        <v>180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40" t="s">
        <v>145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20"/>
      <c r="O36" s="20"/>
    </row>
    <row r="37" spans="1:15" s="18" customFormat="1" x14ac:dyDescent="0.25">
      <c r="A37" s="86" t="s">
        <v>147</v>
      </c>
      <c r="B37" s="10">
        <v>20</v>
      </c>
      <c r="C37" s="19" t="s">
        <v>208</v>
      </c>
      <c r="D37" s="68"/>
      <c r="E37" s="68"/>
      <c r="F37" s="89" t="s">
        <v>210</v>
      </c>
      <c r="G37" s="63" t="s">
        <v>180</v>
      </c>
      <c r="H37" s="63" t="s">
        <v>180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148</v>
      </c>
      <c r="B38" s="11">
        <v>21</v>
      </c>
      <c r="C38" s="69" t="s">
        <v>208</v>
      </c>
      <c r="D38" s="70"/>
      <c r="E38" s="70"/>
      <c r="F38" s="90" t="s">
        <v>211</v>
      </c>
      <c r="G38" s="64" t="s">
        <v>180</v>
      </c>
      <c r="H38" s="64" t="s">
        <v>180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150</v>
      </c>
      <c r="B39" s="11">
        <v>22</v>
      </c>
      <c r="C39" s="69" t="s">
        <v>208</v>
      </c>
      <c r="D39" s="50"/>
      <c r="E39" s="70"/>
      <c r="F39" s="29" t="s">
        <v>212</v>
      </c>
      <c r="G39" s="64" t="s">
        <v>180</v>
      </c>
      <c r="H39" s="64" t="s">
        <v>180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149</v>
      </c>
      <c r="B40" s="11">
        <v>23</v>
      </c>
      <c r="C40" s="69" t="s">
        <v>208</v>
      </c>
      <c r="D40" s="50"/>
      <c r="E40" s="70"/>
      <c r="F40" s="29" t="s">
        <v>213</v>
      </c>
      <c r="G40" s="64" t="s">
        <v>180</v>
      </c>
      <c r="H40" s="64" t="s">
        <v>180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175</v>
      </c>
      <c r="B41" s="11">
        <v>24</v>
      </c>
      <c r="C41" s="69" t="s">
        <v>209</v>
      </c>
      <c r="D41" s="50"/>
      <c r="E41" s="70"/>
      <c r="F41" s="29" t="s">
        <v>214</v>
      </c>
      <c r="G41" s="64" t="s">
        <v>180</v>
      </c>
      <c r="H41" s="64" t="s">
        <v>180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176</v>
      </c>
      <c r="B42" s="12">
        <v>25</v>
      </c>
      <c r="C42" s="71" t="s">
        <v>209</v>
      </c>
      <c r="D42" s="54"/>
      <c r="E42" s="72"/>
      <c r="F42" s="79" t="s">
        <v>215</v>
      </c>
      <c r="G42" s="65" t="s">
        <v>180</v>
      </c>
      <c r="H42" s="65" t="s">
        <v>180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40" t="s">
        <v>6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20"/>
      <c r="O43" s="20"/>
    </row>
    <row r="44" spans="1:15" ht="15.75" customHeight="1" x14ac:dyDescent="0.25">
      <c r="A44" s="84" t="s">
        <v>179</v>
      </c>
      <c r="B44" s="10">
        <v>26</v>
      </c>
      <c r="C44" s="19" t="s">
        <v>216</v>
      </c>
      <c r="D44" s="68"/>
      <c r="E44" s="68"/>
      <c r="F44" s="91" t="s">
        <v>210</v>
      </c>
      <c r="G44" s="63" t="s">
        <v>180</v>
      </c>
      <c r="H44" s="63" t="s">
        <v>180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148</v>
      </c>
      <c r="B45" s="11">
        <v>27</v>
      </c>
      <c r="C45" s="69" t="s">
        <v>216</v>
      </c>
      <c r="D45" s="70"/>
      <c r="E45" s="70"/>
      <c r="F45" s="92" t="s">
        <v>211</v>
      </c>
      <c r="G45" s="64" t="s">
        <v>180</v>
      </c>
      <c r="H45" s="64" t="s">
        <v>180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151</v>
      </c>
      <c r="B46" s="11">
        <v>28</v>
      </c>
      <c r="C46" s="69" t="s">
        <v>216</v>
      </c>
      <c r="D46" s="50"/>
      <c r="E46" s="70"/>
      <c r="F46" s="27" t="s">
        <v>218</v>
      </c>
      <c r="G46" s="64" t="s">
        <v>180</v>
      </c>
      <c r="H46" s="64" t="s">
        <v>180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152</v>
      </c>
      <c r="B47" s="11">
        <v>29</v>
      </c>
      <c r="C47" s="69" t="s">
        <v>216</v>
      </c>
      <c r="D47" s="50"/>
      <c r="E47" s="70"/>
      <c r="F47" s="27" t="s">
        <v>219</v>
      </c>
      <c r="G47" s="64" t="s">
        <v>180</v>
      </c>
      <c r="H47" s="64" t="s">
        <v>180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177</v>
      </c>
      <c r="B48" s="11">
        <v>30</v>
      </c>
      <c r="C48" s="69" t="s">
        <v>217</v>
      </c>
      <c r="D48" s="50"/>
      <c r="E48" s="70"/>
      <c r="F48" s="27" t="s">
        <v>220</v>
      </c>
      <c r="G48" s="64" t="s">
        <v>180</v>
      </c>
      <c r="H48" s="64" t="s">
        <v>180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178</v>
      </c>
      <c r="B49" s="12">
        <v>31</v>
      </c>
      <c r="C49" s="71" t="s">
        <v>217</v>
      </c>
      <c r="D49" s="54"/>
      <c r="E49" s="72"/>
      <c r="F49" s="9" t="s">
        <v>215</v>
      </c>
      <c r="G49" s="65" t="s">
        <v>180</v>
      </c>
      <c r="H49" s="65" t="s">
        <v>180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53" t="s">
        <v>0</v>
      </c>
      <c r="C50" s="153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46" t="s">
        <v>161</v>
      </c>
      <c r="C52" s="146"/>
      <c r="D52" s="146"/>
      <c r="E52" s="146"/>
      <c r="F52" s="146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46" t="s">
        <v>164</v>
      </c>
      <c r="C53" s="146"/>
      <c r="D53" s="146"/>
      <c r="E53" s="146"/>
      <c r="F53" s="146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9">
    <dataValidation type="list" allowBlank="1" showInputMessage="1" showErrorMessage="1" sqref="E51">
      <formula1>$C$3:$C$41</formula1>
    </dataValidation>
    <dataValidation type="list" allowBlank="1" showInputMessage="1" showErrorMessage="1" sqref="D17:D19">
      <formula1>$A$2:$A$88</formula1>
    </dataValidation>
    <dataValidation type="list" allowBlank="1" showInputMessage="1" showErrorMessage="1" sqref="D44:D49">
      <formula1>$A$2:$A$88</formula1>
    </dataValidation>
    <dataValidation type="list" allowBlank="1" showInputMessage="1" showErrorMessage="1" sqref="D51">
      <formula1>$A$2:$A$88</formula1>
    </dataValidation>
    <dataValidation type="list" allowBlank="1" showInputMessage="1" showErrorMessage="1" sqref="D39:D42">
      <formula1>$A$2:$A$88</formula1>
    </dataValidation>
    <dataValidation type="list" allowBlank="1" showInputMessage="1" showErrorMessage="1" sqref="D33:D35">
      <formula1>$A$2:$A$88</formula1>
    </dataValidation>
    <dataValidation type="list" allowBlank="1" showInputMessage="1" showErrorMessage="1" sqref="D29:D31">
      <formula1>$A$2:$A$88</formula1>
    </dataValidation>
    <dataValidation type="list" allowBlank="1" showInputMessage="1" showErrorMessage="1" sqref="D25:D27">
      <formula1>$A$2:$A$88</formula1>
    </dataValidation>
    <dataValidation type="list" allowBlank="1" showInputMessage="1" showErrorMessage="1" sqref="D21:D23">
      <formula1>$A$2:$A$88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3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  <x14:dataValidation type="list" allowBlank="1" showInputMessage="1" showErrorMessage="1">
          <x14:formula1>
            <xm:f>Регионы!$A$2:$A$88</xm:f>
          </x14:formula1>
          <xm:sqref>D12:D15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9"/>
  <sheetViews>
    <sheetView tabSelected="1" zoomScale="75" zoomScaleNormal="75" zoomScaleSheetLayoutView="100" workbookViewId="0">
      <selection activeCell="G5" sqref="G5"/>
    </sheetView>
  </sheetViews>
  <sheetFormatPr defaultRowHeight="15.75" x14ac:dyDescent="0.25"/>
  <cols>
    <col min="1" max="1" width="5.5703125" style="2" customWidth="1"/>
    <col min="2" max="2" width="37.42578125" style="2" customWidth="1"/>
    <col min="3" max="3" width="16.28515625" style="2" customWidth="1"/>
    <col min="4" max="4" width="43.42578125" style="2" customWidth="1"/>
    <col min="5" max="5" width="21.7109375" style="133" customWidth="1"/>
    <col min="6" max="6" width="21.7109375" style="2" customWidth="1"/>
    <col min="7" max="7" width="21.7109375" style="98" customWidth="1"/>
    <col min="8" max="8" width="20" style="2" customWidth="1"/>
    <col min="9" max="9" width="23" style="98" customWidth="1"/>
    <col min="10" max="10" width="18.140625" style="98" customWidth="1"/>
    <col min="11" max="11" width="22.5703125" style="98" customWidth="1"/>
    <col min="12" max="12" width="21.7109375" style="98" customWidth="1"/>
    <col min="13" max="13" width="26.5703125" style="2" customWidth="1"/>
    <col min="14" max="15" width="13.28515625" style="2" customWidth="1"/>
    <col min="16" max="16" width="14.140625" style="2" customWidth="1"/>
    <col min="17" max="17" width="13.140625" style="2" customWidth="1"/>
    <col min="18" max="18" width="26.28515625" style="2" customWidth="1"/>
    <col min="19" max="19" width="26.28515625" style="103" customWidth="1"/>
    <col min="20" max="20" width="111.85546875" style="103" customWidth="1"/>
    <col min="21" max="21" width="140.28515625" style="103" customWidth="1"/>
    <col min="22" max="22" width="65.28515625" style="98" customWidth="1"/>
    <col min="23" max="16384" width="9.140625" style="2"/>
  </cols>
  <sheetData>
    <row r="1" spans="1:22" s="97" customFormat="1" x14ac:dyDescent="0.25">
      <c r="A1" s="111" t="s">
        <v>234</v>
      </c>
      <c r="B1" s="111"/>
      <c r="C1" s="111"/>
      <c r="D1" s="111"/>
      <c r="E1" s="131"/>
      <c r="F1" s="111"/>
      <c r="G1" s="134"/>
      <c r="H1" s="111"/>
      <c r="I1" s="134"/>
      <c r="J1" s="134"/>
      <c r="K1" s="134"/>
      <c r="L1" s="134"/>
      <c r="M1" s="117"/>
      <c r="S1" s="104"/>
      <c r="T1" s="104"/>
      <c r="U1" s="104"/>
      <c r="V1" s="100"/>
    </row>
    <row r="2" spans="1:22" ht="15.75" customHeight="1" x14ac:dyDescent="0.25">
      <c r="A2" s="144" t="s">
        <v>8</v>
      </c>
      <c r="B2" s="158" t="s">
        <v>7</v>
      </c>
      <c r="C2" s="158" t="s">
        <v>246</v>
      </c>
      <c r="D2" s="144" t="s">
        <v>134</v>
      </c>
      <c r="E2" s="160" t="s">
        <v>231</v>
      </c>
      <c r="F2" s="161"/>
      <c r="G2" s="161"/>
      <c r="H2" s="162"/>
      <c r="I2" s="141" t="s">
        <v>126</v>
      </c>
      <c r="J2" s="141"/>
      <c r="K2" s="141"/>
      <c r="L2" s="141"/>
      <c r="M2" s="144" t="s">
        <v>256</v>
      </c>
      <c r="N2" s="172" t="s">
        <v>242</v>
      </c>
      <c r="O2" s="172" t="s">
        <v>243</v>
      </c>
      <c r="P2" s="172" t="s">
        <v>244</v>
      </c>
      <c r="Q2" s="171" t="s">
        <v>245</v>
      </c>
      <c r="R2" s="168" t="s">
        <v>249</v>
      </c>
      <c r="S2" s="165" t="s">
        <v>255</v>
      </c>
      <c r="T2" s="169" t="s">
        <v>253</v>
      </c>
      <c r="U2" s="169" t="s">
        <v>254</v>
      </c>
      <c r="V2" s="167" t="s">
        <v>248</v>
      </c>
    </row>
    <row r="3" spans="1:22" ht="94.5" x14ac:dyDescent="0.25">
      <c r="A3" s="145"/>
      <c r="B3" s="159"/>
      <c r="C3" s="163"/>
      <c r="D3" s="145"/>
      <c r="E3" s="138" t="s">
        <v>278</v>
      </c>
      <c r="F3" s="110" t="s">
        <v>251</v>
      </c>
      <c r="G3" s="130" t="s">
        <v>257</v>
      </c>
      <c r="H3" s="101" t="s">
        <v>247</v>
      </c>
      <c r="I3" s="130" t="s">
        <v>232</v>
      </c>
      <c r="J3" s="130" t="s">
        <v>233</v>
      </c>
      <c r="K3" s="130" t="s">
        <v>221</v>
      </c>
      <c r="L3" s="130" t="s">
        <v>222</v>
      </c>
      <c r="M3" s="145"/>
      <c r="N3" s="172"/>
      <c r="O3" s="172"/>
      <c r="P3" s="172"/>
      <c r="Q3" s="171"/>
      <c r="R3" s="168"/>
      <c r="S3" s="166"/>
      <c r="T3" s="170"/>
      <c r="U3" s="170"/>
      <c r="V3" s="167"/>
    </row>
    <row r="4" spans="1:22" s="102" customFormat="1" x14ac:dyDescent="0.25">
      <c r="A4" s="164" t="s">
        <v>252</v>
      </c>
      <c r="B4" s="164"/>
      <c r="C4" s="164"/>
      <c r="D4" s="164"/>
      <c r="E4" s="164"/>
      <c r="F4" s="109"/>
      <c r="G4" s="108"/>
      <c r="H4" s="108"/>
      <c r="I4" s="108"/>
      <c r="J4" s="108"/>
      <c r="K4" s="108"/>
      <c r="L4" s="108"/>
      <c r="M4" s="108"/>
      <c r="N4" s="120"/>
      <c r="O4" s="108"/>
      <c r="R4" s="106"/>
      <c r="S4" s="107"/>
      <c r="T4" s="107"/>
      <c r="U4" s="107"/>
      <c r="V4" s="106"/>
    </row>
    <row r="5" spans="1:22" s="98" customFormat="1" ht="127.5" customHeight="1" x14ac:dyDescent="0.25">
      <c r="A5" s="139">
        <v>103</v>
      </c>
      <c r="B5" s="112" t="s">
        <v>258</v>
      </c>
      <c r="C5" s="105"/>
      <c r="D5" s="113" t="s">
        <v>279</v>
      </c>
      <c r="E5" s="132">
        <v>16752597.25</v>
      </c>
      <c r="F5" s="128">
        <f>18123393.84+60000</f>
        <v>18183393.84</v>
      </c>
      <c r="G5" s="128">
        <v>17203300.329999998</v>
      </c>
      <c r="H5" s="128">
        <v>980093.51</v>
      </c>
      <c r="I5" s="137">
        <v>16753661.689999999</v>
      </c>
      <c r="J5" s="105"/>
      <c r="K5" s="135">
        <v>2231587.7400000002</v>
      </c>
      <c r="L5" s="136">
        <f>ROUND(K5*(100%-8.74%*11),2)</f>
        <v>86139.29</v>
      </c>
      <c r="M5" s="119" t="s">
        <v>282</v>
      </c>
      <c r="N5" s="129">
        <f>K5/I5</f>
        <v>0.13320000017261899</v>
      </c>
      <c r="O5" s="129">
        <f>L5/I5</f>
        <v>5.1415201998148974E-3</v>
      </c>
      <c r="P5" s="99">
        <v>12</v>
      </c>
      <c r="Q5" s="129">
        <v>8.7400000000000005E-2</v>
      </c>
      <c r="R5" s="127" t="s">
        <v>250</v>
      </c>
      <c r="S5" s="114" t="s">
        <v>263</v>
      </c>
      <c r="T5" s="114" t="s">
        <v>274</v>
      </c>
      <c r="U5" s="116" t="s">
        <v>266</v>
      </c>
      <c r="V5" s="116" t="s">
        <v>267</v>
      </c>
    </row>
    <row r="6" spans="1:22" s="98" customFormat="1" ht="186.75" customHeight="1" x14ac:dyDescent="0.25">
      <c r="A6" s="139">
        <v>104</v>
      </c>
      <c r="B6" s="112" t="s">
        <v>259</v>
      </c>
      <c r="C6" s="105"/>
      <c r="D6" s="113" t="s">
        <v>280</v>
      </c>
      <c r="E6" s="132">
        <v>179698966.13</v>
      </c>
      <c r="F6" s="128">
        <f>179144370.4+37446093.82+188000</f>
        <v>216778464.22</v>
      </c>
      <c r="G6" s="128">
        <v>216695122.91999999</v>
      </c>
      <c r="H6" s="128">
        <v>83341.3</v>
      </c>
      <c r="I6" s="137">
        <v>54459882.060000002</v>
      </c>
      <c r="J6" s="105"/>
      <c r="K6" s="135">
        <v>49013893.850000001</v>
      </c>
      <c r="L6" s="136">
        <f>ROUND(K6*(100%-9.04%*11),2)</f>
        <v>274477.81</v>
      </c>
      <c r="M6" s="119" t="s">
        <v>283</v>
      </c>
      <c r="N6" s="129">
        <f t="shared" ref="N6:N8" si="0">K6/I6</f>
        <v>0.89999999992655144</v>
      </c>
      <c r="O6" s="129">
        <f t="shared" ref="O6:O8" si="1">L6/I6</f>
        <v>5.0400000811165911E-3</v>
      </c>
      <c r="P6" s="99">
        <v>12</v>
      </c>
      <c r="Q6" s="129">
        <v>9.0399999999999994E-2</v>
      </c>
      <c r="R6" s="127" t="s">
        <v>250</v>
      </c>
      <c r="S6" s="115" t="s">
        <v>286</v>
      </c>
      <c r="T6" s="114" t="s">
        <v>275</v>
      </c>
      <c r="U6" s="116" t="s">
        <v>268</v>
      </c>
      <c r="V6" s="116" t="s">
        <v>269</v>
      </c>
    </row>
    <row r="7" spans="1:22" s="98" customFormat="1" ht="137.25" customHeight="1" x14ac:dyDescent="0.25">
      <c r="A7" s="139">
        <v>108</v>
      </c>
      <c r="B7" s="123" t="s">
        <v>260</v>
      </c>
      <c r="C7" s="105"/>
      <c r="D7" s="124" t="s">
        <v>281</v>
      </c>
      <c r="E7" s="132">
        <v>4200761.82</v>
      </c>
      <c r="F7" s="125">
        <f>4718959.8+49795</f>
        <v>4768754.8</v>
      </c>
      <c r="G7" s="128">
        <v>4200761.82</v>
      </c>
      <c r="H7" s="128">
        <v>567992.98</v>
      </c>
      <c r="I7" s="137">
        <v>4299386.78</v>
      </c>
      <c r="J7" s="105"/>
      <c r="K7" s="135">
        <v>1431695.8</v>
      </c>
      <c r="L7" s="136">
        <f>ROUND(K7*(100%-8.95%*11),2)</f>
        <v>22191.279999999999</v>
      </c>
      <c r="M7" s="116" t="s">
        <v>284</v>
      </c>
      <c r="N7" s="129">
        <f>K7/I7</f>
        <v>0.33300000052565637</v>
      </c>
      <c r="O7" s="129">
        <f>L7/I7</f>
        <v>5.1614988684502575E-3</v>
      </c>
      <c r="P7" s="99">
        <v>12</v>
      </c>
      <c r="Q7" s="129">
        <v>8.9499999999999996E-2</v>
      </c>
      <c r="R7" s="127" t="s">
        <v>250</v>
      </c>
      <c r="S7" s="115" t="s">
        <v>264</v>
      </c>
      <c r="T7" s="115" t="s">
        <v>276</v>
      </c>
      <c r="U7" s="116" t="s">
        <v>270</v>
      </c>
      <c r="V7" s="116" t="s">
        <v>271</v>
      </c>
    </row>
    <row r="8" spans="1:22" s="98" customFormat="1" ht="102" x14ac:dyDescent="0.25">
      <c r="A8" s="139">
        <v>111</v>
      </c>
      <c r="B8" s="112" t="s">
        <v>261</v>
      </c>
      <c r="C8" s="105"/>
      <c r="D8" s="113" t="s">
        <v>262</v>
      </c>
      <c r="E8" s="132">
        <v>595158.14</v>
      </c>
      <c r="F8" s="118">
        <f>7296000+65357</f>
        <v>7361357</v>
      </c>
      <c r="G8" s="128">
        <v>595158.14</v>
      </c>
      <c r="H8" s="118">
        <v>6766198.8600000003</v>
      </c>
      <c r="I8" s="137">
        <v>5985137.8300000001</v>
      </c>
      <c r="J8" s="105"/>
      <c r="K8" s="128">
        <v>595158.14</v>
      </c>
      <c r="L8" s="136">
        <f>ROUND(K8*(100%-8.63%*11),2)</f>
        <v>30174.52</v>
      </c>
      <c r="M8" s="119" t="s">
        <v>285</v>
      </c>
      <c r="N8" s="129">
        <f t="shared" si="0"/>
        <v>9.9439337389495008E-2</v>
      </c>
      <c r="O8" s="129">
        <f t="shared" si="1"/>
        <v>5.0415747902667766E-3</v>
      </c>
      <c r="P8" s="99">
        <v>12</v>
      </c>
      <c r="Q8" s="129">
        <v>8.6300000000000002E-2</v>
      </c>
      <c r="R8" s="127" t="s">
        <v>250</v>
      </c>
      <c r="S8" s="114" t="s">
        <v>265</v>
      </c>
      <c r="T8" s="114" t="s">
        <v>277</v>
      </c>
      <c r="U8" s="116" t="s">
        <v>272</v>
      </c>
      <c r="V8" s="116" t="s">
        <v>273</v>
      </c>
    </row>
    <row r="9" spans="1:22" ht="18.75" x14ac:dyDescent="0.3">
      <c r="A9" s="157" t="s">
        <v>0</v>
      </c>
      <c r="B9" s="157"/>
      <c r="C9" s="121"/>
      <c r="D9" s="122"/>
      <c r="E9" s="126">
        <f>SUM(E5:E7)+SUM(E8:E8)</f>
        <v>201247483.33999997</v>
      </c>
      <c r="F9" s="126">
        <f>SUM(F5:F7)+SUM(F8:F8)</f>
        <v>247091969.86000001</v>
      </c>
      <c r="G9" s="126">
        <f>SUM(G5:G7)+SUM(G8:G8)</f>
        <v>238694343.20999998</v>
      </c>
      <c r="H9" s="126">
        <f>SUM(H5:H7)+SUM(H8:H8)</f>
        <v>8397626.6500000004</v>
      </c>
      <c r="I9" s="126"/>
      <c r="J9" s="126"/>
      <c r="K9" s="126">
        <f>SUM(K5:K7)+SUM(K8:K8)</f>
        <v>53272335.530000001</v>
      </c>
      <c r="L9" s="126">
        <f>SUM(L5:L7)+SUM(L8:L8)</f>
        <v>412982.9</v>
      </c>
      <c r="M9" s="126"/>
      <c r="N9" s="126"/>
      <c r="O9" s="126"/>
      <c r="P9" s="126"/>
      <c r="Q9" s="126"/>
      <c r="R9" s="126"/>
      <c r="S9" s="126"/>
      <c r="T9" s="126"/>
      <c r="U9" s="126"/>
      <c r="V9" s="126"/>
    </row>
  </sheetData>
  <autoFilter ref="A3:V9"/>
  <mergeCells count="18">
    <mergeCell ref="S2:S3"/>
    <mergeCell ref="A4:E4"/>
    <mergeCell ref="V2:V3"/>
    <mergeCell ref="R2:R3"/>
    <mergeCell ref="T2:T3"/>
    <mergeCell ref="I2:L2"/>
    <mergeCell ref="U2:U3"/>
    <mergeCell ref="Q2:Q3"/>
    <mergeCell ref="P2:P3"/>
    <mergeCell ref="O2:O3"/>
    <mergeCell ref="N2:N3"/>
    <mergeCell ref="M2:M3"/>
    <mergeCell ref="A9:B9"/>
    <mergeCell ref="A2:A3"/>
    <mergeCell ref="B2:B3"/>
    <mergeCell ref="D2:D3"/>
    <mergeCell ref="E2:H2"/>
    <mergeCell ref="C2:C3"/>
  </mergeCells>
  <printOptions horizontalCentered="1"/>
  <pageMargins left="0.19685039370078741" right="0.11811023622047245" top="0.19685039370078741" bottom="0.19685039370078741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8"/>
  <sheetViews>
    <sheetView workbookViewId="0">
      <selection activeCell="E15" sqref="E15"/>
    </sheetView>
  </sheetViews>
  <sheetFormatPr defaultRowHeight="15" x14ac:dyDescent="0.25"/>
  <cols>
    <col min="1" max="1" width="43.7109375" customWidth="1"/>
  </cols>
  <sheetData>
    <row r="1" spans="1:1" x14ac:dyDescent="0.25">
      <c r="A1" s="94" t="s">
        <v>9</v>
      </c>
    </row>
    <row r="2" spans="1:1" x14ac:dyDescent="0.25">
      <c r="A2" s="93" t="s">
        <v>10</v>
      </c>
    </row>
    <row r="3" spans="1:1" x14ac:dyDescent="0.25">
      <c r="A3" s="93" t="s">
        <v>11</v>
      </c>
    </row>
    <row r="4" spans="1:1" x14ac:dyDescent="0.25">
      <c r="A4" s="93" t="s">
        <v>12</v>
      </c>
    </row>
    <row r="5" spans="1:1" x14ac:dyDescent="0.25">
      <c r="A5" s="93" t="s">
        <v>235</v>
      </c>
    </row>
    <row r="6" spans="1:1" x14ac:dyDescent="0.25">
      <c r="A6" s="95" t="s">
        <v>14</v>
      </c>
    </row>
    <row r="7" spans="1:1" x14ac:dyDescent="0.25">
      <c r="A7" s="95" t="s">
        <v>15</v>
      </c>
    </row>
    <row r="8" spans="1:1" x14ac:dyDescent="0.25">
      <c r="A8" s="95" t="s">
        <v>16</v>
      </c>
    </row>
    <row r="9" spans="1:1" x14ac:dyDescent="0.25">
      <c r="A9" s="95" t="s">
        <v>17</v>
      </c>
    </row>
    <row r="10" spans="1:1" x14ac:dyDescent="0.25">
      <c r="A10" s="95" t="s">
        <v>18</v>
      </c>
    </row>
    <row r="11" spans="1:1" x14ac:dyDescent="0.25">
      <c r="A11" s="95" t="s">
        <v>19</v>
      </c>
    </row>
    <row r="12" spans="1:1" x14ac:dyDescent="0.25">
      <c r="A12" s="95" t="s">
        <v>20</v>
      </c>
    </row>
    <row r="13" spans="1:1" x14ac:dyDescent="0.25">
      <c r="A13" s="95" t="s">
        <v>21</v>
      </c>
    </row>
    <row r="14" spans="1:1" x14ac:dyDescent="0.25">
      <c r="A14" s="95" t="s">
        <v>22</v>
      </c>
    </row>
    <row r="15" spans="1:1" x14ac:dyDescent="0.25">
      <c r="A15" s="95" t="s">
        <v>23</v>
      </c>
    </row>
    <row r="16" spans="1:1" x14ac:dyDescent="0.25">
      <c r="A16" s="95" t="s">
        <v>24</v>
      </c>
    </row>
    <row r="17" spans="1:1" x14ac:dyDescent="0.25">
      <c r="A17" s="95" t="s">
        <v>25</v>
      </c>
    </row>
    <row r="18" spans="1:1" x14ac:dyDescent="0.25">
      <c r="A18" s="95" t="s">
        <v>26</v>
      </c>
    </row>
    <row r="19" spans="1:1" x14ac:dyDescent="0.25">
      <c r="A19" s="95" t="s">
        <v>27</v>
      </c>
    </row>
    <row r="20" spans="1:1" x14ac:dyDescent="0.25">
      <c r="A20" s="95" t="s">
        <v>236</v>
      </c>
    </row>
    <row r="21" spans="1:1" x14ac:dyDescent="0.25">
      <c r="A21" s="95" t="s">
        <v>28</v>
      </c>
    </row>
    <row r="22" spans="1:1" x14ac:dyDescent="0.25">
      <c r="A22" s="95" t="s">
        <v>29</v>
      </c>
    </row>
    <row r="23" spans="1:1" x14ac:dyDescent="0.25">
      <c r="A23" s="95" t="s">
        <v>30</v>
      </c>
    </row>
    <row r="24" spans="1:1" x14ac:dyDescent="0.25">
      <c r="A24" s="95" t="s">
        <v>237</v>
      </c>
    </row>
    <row r="25" spans="1:1" x14ac:dyDescent="0.25">
      <c r="A25" s="95" t="s">
        <v>31</v>
      </c>
    </row>
    <row r="26" spans="1:1" x14ac:dyDescent="0.25">
      <c r="A26" s="95" t="s">
        <v>32</v>
      </c>
    </row>
    <row r="27" spans="1:1" x14ac:dyDescent="0.25">
      <c r="A27" s="95" t="s">
        <v>33</v>
      </c>
    </row>
    <row r="28" spans="1:1" x14ac:dyDescent="0.25">
      <c r="A28" s="95" t="s">
        <v>34</v>
      </c>
    </row>
    <row r="29" spans="1:1" x14ac:dyDescent="0.25">
      <c r="A29" s="95" t="s">
        <v>35</v>
      </c>
    </row>
    <row r="30" spans="1:1" x14ac:dyDescent="0.25">
      <c r="A30" s="95" t="s">
        <v>36</v>
      </c>
    </row>
    <row r="31" spans="1:1" x14ac:dyDescent="0.25">
      <c r="A31" s="95" t="s">
        <v>37</v>
      </c>
    </row>
    <row r="32" spans="1:1" x14ac:dyDescent="0.25">
      <c r="A32" s="95" t="s">
        <v>38</v>
      </c>
    </row>
    <row r="33" spans="1:1" x14ac:dyDescent="0.25">
      <c r="A33" s="95" t="s">
        <v>39</v>
      </c>
    </row>
    <row r="34" spans="1:1" x14ac:dyDescent="0.25">
      <c r="A34" s="95" t="s">
        <v>40</v>
      </c>
    </row>
    <row r="35" spans="1:1" x14ac:dyDescent="0.25">
      <c r="A35" s="95" t="s">
        <v>41</v>
      </c>
    </row>
    <row r="36" spans="1:1" x14ac:dyDescent="0.25">
      <c r="A36" s="95" t="s">
        <v>42</v>
      </c>
    </row>
    <row r="37" spans="1:1" x14ac:dyDescent="0.25">
      <c r="A37" s="95" t="s">
        <v>43</v>
      </c>
    </row>
    <row r="38" spans="1:1" x14ac:dyDescent="0.25">
      <c r="A38" s="95" t="s">
        <v>44</v>
      </c>
    </row>
    <row r="39" spans="1:1" x14ac:dyDescent="0.25">
      <c r="A39" s="95" t="s">
        <v>45</v>
      </c>
    </row>
    <row r="40" spans="1:1" x14ac:dyDescent="0.25">
      <c r="A40" s="95" t="s">
        <v>46</v>
      </c>
    </row>
    <row r="41" spans="1:1" x14ac:dyDescent="0.25">
      <c r="A41" s="95" t="s">
        <v>47</v>
      </c>
    </row>
    <row r="42" spans="1:1" x14ac:dyDescent="0.25">
      <c r="A42" s="95" t="s">
        <v>48</v>
      </c>
    </row>
    <row r="43" spans="1:1" x14ac:dyDescent="0.25">
      <c r="A43" s="95" t="s">
        <v>49</v>
      </c>
    </row>
    <row r="44" spans="1:1" x14ac:dyDescent="0.25">
      <c r="A44" s="95" t="s">
        <v>50</v>
      </c>
    </row>
    <row r="45" spans="1:1" x14ac:dyDescent="0.25">
      <c r="A45" s="95" t="s">
        <v>51</v>
      </c>
    </row>
    <row r="46" spans="1:1" x14ac:dyDescent="0.25">
      <c r="A46" s="95" t="s">
        <v>52</v>
      </c>
    </row>
    <row r="47" spans="1:1" x14ac:dyDescent="0.25">
      <c r="A47" s="95" t="s">
        <v>53</v>
      </c>
    </row>
    <row r="48" spans="1:1" x14ac:dyDescent="0.25">
      <c r="A48" s="95" t="s">
        <v>54</v>
      </c>
    </row>
    <row r="49" spans="1:1" x14ac:dyDescent="0.25">
      <c r="A49" s="95" t="s">
        <v>55</v>
      </c>
    </row>
    <row r="50" spans="1:1" x14ac:dyDescent="0.25">
      <c r="A50" s="95" t="s">
        <v>56</v>
      </c>
    </row>
    <row r="51" spans="1:1" x14ac:dyDescent="0.25">
      <c r="A51" s="95" t="s">
        <v>57</v>
      </c>
    </row>
    <row r="52" spans="1:1" x14ac:dyDescent="0.25">
      <c r="A52" s="95" t="s">
        <v>58</v>
      </c>
    </row>
    <row r="53" spans="1:1" x14ac:dyDescent="0.25">
      <c r="A53" s="95" t="s">
        <v>59</v>
      </c>
    </row>
    <row r="54" spans="1:1" x14ac:dyDescent="0.25">
      <c r="A54" s="95" t="s">
        <v>60</v>
      </c>
    </row>
    <row r="55" spans="1:1" x14ac:dyDescent="0.25">
      <c r="A55" s="95" t="s">
        <v>61</v>
      </c>
    </row>
    <row r="56" spans="1:1" x14ac:dyDescent="0.25">
      <c r="A56" s="95" t="s">
        <v>62</v>
      </c>
    </row>
    <row r="57" spans="1:1" x14ac:dyDescent="0.25">
      <c r="A57" s="95" t="s">
        <v>63</v>
      </c>
    </row>
    <row r="58" spans="1:1" x14ac:dyDescent="0.25">
      <c r="A58" s="95" t="s">
        <v>64</v>
      </c>
    </row>
    <row r="59" spans="1:1" x14ac:dyDescent="0.25">
      <c r="A59" s="95" t="s">
        <v>65</v>
      </c>
    </row>
    <row r="60" spans="1:1" x14ac:dyDescent="0.25">
      <c r="A60" s="95" t="s">
        <v>66</v>
      </c>
    </row>
    <row r="61" spans="1:1" x14ac:dyDescent="0.25">
      <c r="A61" s="95" t="s">
        <v>67</v>
      </c>
    </row>
    <row r="62" spans="1:1" x14ac:dyDescent="0.25">
      <c r="A62" s="95" t="s">
        <v>238</v>
      </c>
    </row>
    <row r="63" spans="1:1" x14ac:dyDescent="0.25">
      <c r="A63" s="95" t="s">
        <v>68</v>
      </c>
    </row>
    <row r="64" spans="1:1" x14ac:dyDescent="0.25">
      <c r="A64" s="95" t="s">
        <v>69</v>
      </c>
    </row>
    <row r="65" spans="1:1" x14ac:dyDescent="0.25">
      <c r="A65" s="95" t="s">
        <v>70</v>
      </c>
    </row>
    <row r="66" spans="1:1" x14ac:dyDescent="0.25">
      <c r="A66" s="95" t="s">
        <v>71</v>
      </c>
    </row>
    <row r="67" spans="1:1" x14ac:dyDescent="0.25">
      <c r="A67" s="95" t="s">
        <v>72</v>
      </c>
    </row>
    <row r="68" spans="1:1" x14ac:dyDescent="0.25">
      <c r="A68" s="95" t="s">
        <v>73</v>
      </c>
    </row>
    <row r="69" spans="1:1" x14ac:dyDescent="0.25">
      <c r="A69" s="95" t="s">
        <v>74</v>
      </c>
    </row>
    <row r="70" spans="1:1" x14ac:dyDescent="0.25">
      <c r="A70" s="95" t="s">
        <v>90</v>
      </c>
    </row>
    <row r="71" spans="1:1" x14ac:dyDescent="0.25">
      <c r="A71" s="95" t="s">
        <v>13</v>
      </c>
    </row>
    <row r="72" spans="1:1" x14ac:dyDescent="0.25">
      <c r="A72" s="95" t="s">
        <v>75</v>
      </c>
    </row>
    <row r="73" spans="1:1" x14ac:dyDescent="0.25">
      <c r="A73" s="95" t="s">
        <v>76</v>
      </c>
    </row>
    <row r="74" spans="1:1" x14ac:dyDescent="0.25">
      <c r="A74" s="95" t="s">
        <v>77</v>
      </c>
    </row>
    <row r="75" spans="1:1" x14ac:dyDescent="0.25">
      <c r="A75" s="95" t="s">
        <v>78</v>
      </c>
    </row>
    <row r="76" spans="1:1" x14ac:dyDescent="0.25">
      <c r="A76" s="95" t="s">
        <v>79</v>
      </c>
    </row>
    <row r="77" spans="1:1" x14ac:dyDescent="0.25">
      <c r="A77" s="95" t="s">
        <v>80</v>
      </c>
    </row>
    <row r="78" spans="1:1" x14ac:dyDescent="0.25">
      <c r="A78" s="95" t="s">
        <v>81</v>
      </c>
    </row>
    <row r="79" spans="1:1" x14ac:dyDescent="0.25">
      <c r="A79" s="95" t="s">
        <v>239</v>
      </c>
    </row>
    <row r="80" spans="1:1" x14ac:dyDescent="0.25">
      <c r="A80" s="95" t="s">
        <v>82</v>
      </c>
    </row>
    <row r="81" spans="1:1" x14ac:dyDescent="0.25">
      <c r="A81" s="95" t="s">
        <v>83</v>
      </c>
    </row>
    <row r="82" spans="1:1" x14ac:dyDescent="0.25">
      <c r="A82" s="95" t="s">
        <v>84</v>
      </c>
    </row>
    <row r="83" spans="1:1" x14ac:dyDescent="0.25">
      <c r="A83" s="95" t="s">
        <v>85</v>
      </c>
    </row>
    <row r="84" spans="1:1" x14ac:dyDescent="0.25">
      <c r="A84" s="95" t="s">
        <v>240</v>
      </c>
    </row>
    <row r="85" spans="1:1" x14ac:dyDescent="0.25">
      <c r="A85" s="95" t="s">
        <v>241</v>
      </c>
    </row>
    <row r="86" spans="1:1" x14ac:dyDescent="0.25">
      <c r="A86" s="95" t="s">
        <v>86</v>
      </c>
    </row>
    <row r="87" spans="1:1" x14ac:dyDescent="0.25">
      <c r="A87" s="95" t="s">
        <v>87</v>
      </c>
    </row>
    <row r="88" spans="1:1" x14ac:dyDescent="0.25">
      <c r="A88" s="96" t="s">
        <v>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74" t="s">
        <v>124</v>
      </c>
      <c r="B1" s="174"/>
    </row>
    <row r="3" spans="1:2" ht="15.75" x14ac:dyDescent="0.25">
      <c r="A3" s="176" t="s">
        <v>2</v>
      </c>
      <c r="B3" s="36" t="s">
        <v>97</v>
      </c>
    </row>
    <row r="4" spans="1:2" ht="15.75" x14ac:dyDescent="0.25">
      <c r="A4" s="176"/>
      <c r="B4" s="36" t="s">
        <v>100</v>
      </c>
    </row>
    <row r="5" spans="1:2" ht="15.75" x14ac:dyDescent="0.25">
      <c r="A5" s="176"/>
      <c r="B5" s="36" t="s">
        <v>103</v>
      </c>
    </row>
    <row r="6" spans="1:2" ht="15.75" x14ac:dyDescent="0.25">
      <c r="A6" s="176"/>
      <c r="B6" s="36" t="s">
        <v>105</v>
      </c>
    </row>
    <row r="7" spans="1:2" ht="15.75" x14ac:dyDescent="0.25">
      <c r="A7" s="176"/>
      <c r="B7" s="36" t="s">
        <v>106</v>
      </c>
    </row>
    <row r="8" spans="1:2" ht="15.75" x14ac:dyDescent="0.25">
      <c r="A8" s="176"/>
      <c r="B8" s="36" t="s">
        <v>116</v>
      </c>
    </row>
    <row r="9" spans="1:2" ht="15.75" x14ac:dyDescent="0.25">
      <c r="A9" s="177" t="s">
        <v>127</v>
      </c>
      <c r="B9" s="37" t="s">
        <v>93</v>
      </c>
    </row>
    <row r="10" spans="1:2" ht="15.75" x14ac:dyDescent="0.25">
      <c r="A10" s="177"/>
      <c r="B10" s="37" t="s">
        <v>95</v>
      </c>
    </row>
    <row r="11" spans="1:2" ht="15.75" x14ac:dyDescent="0.25">
      <c r="A11" s="177"/>
      <c r="B11" s="37" t="s">
        <v>98</v>
      </c>
    </row>
    <row r="12" spans="1:2" ht="15.75" x14ac:dyDescent="0.25">
      <c r="A12" s="177"/>
      <c r="B12" s="37" t="s">
        <v>110</v>
      </c>
    </row>
    <row r="13" spans="1:2" ht="15.75" x14ac:dyDescent="0.25">
      <c r="A13" s="178" t="s">
        <v>1</v>
      </c>
      <c r="B13" s="38" t="s">
        <v>101</v>
      </c>
    </row>
    <row r="14" spans="1:2" ht="15.75" x14ac:dyDescent="0.25">
      <c r="A14" s="178"/>
      <c r="B14" s="38" t="s">
        <v>102</v>
      </c>
    </row>
    <row r="15" spans="1:2" ht="15.75" x14ac:dyDescent="0.25">
      <c r="A15" s="178"/>
      <c r="B15" s="38" t="s">
        <v>112</v>
      </c>
    </row>
    <row r="16" spans="1:2" ht="15.75" x14ac:dyDescent="0.25">
      <c r="A16" s="178"/>
      <c r="B16" s="38" t="s">
        <v>119</v>
      </c>
    </row>
    <row r="17" spans="1:2" ht="15.75" x14ac:dyDescent="0.25">
      <c r="A17" s="178"/>
      <c r="B17" s="38" t="s">
        <v>123</v>
      </c>
    </row>
    <row r="18" spans="1:2" ht="15.75" x14ac:dyDescent="0.25">
      <c r="A18" s="179" t="s">
        <v>4</v>
      </c>
      <c r="B18" s="39" t="s">
        <v>92</v>
      </c>
    </row>
    <row r="19" spans="1:2" ht="15.75" x14ac:dyDescent="0.25">
      <c r="A19" s="179"/>
      <c r="B19" s="39" t="s">
        <v>96</v>
      </c>
    </row>
    <row r="20" spans="1:2" ht="15.75" x14ac:dyDescent="0.25">
      <c r="A20" s="179"/>
      <c r="B20" s="39" t="s">
        <v>107</v>
      </c>
    </row>
    <row r="21" spans="1:2" ht="15.75" x14ac:dyDescent="0.25">
      <c r="A21" s="179"/>
      <c r="B21" s="39" t="s">
        <v>111</v>
      </c>
    </row>
    <row r="22" spans="1:2" ht="15.75" x14ac:dyDescent="0.25">
      <c r="A22" s="179"/>
      <c r="B22" s="39" t="s">
        <v>115</v>
      </c>
    </row>
    <row r="23" spans="1:2" ht="15.75" x14ac:dyDescent="0.25">
      <c r="A23" s="179"/>
      <c r="B23" s="39" t="s">
        <v>117</v>
      </c>
    </row>
    <row r="24" spans="1:2" ht="15.75" customHeight="1" x14ac:dyDescent="0.25">
      <c r="A24" s="179"/>
      <c r="B24" s="39" t="s">
        <v>120</v>
      </c>
    </row>
    <row r="25" spans="1:2" ht="15.75" customHeight="1" x14ac:dyDescent="0.25">
      <c r="A25" s="179"/>
      <c r="B25" s="39" t="s">
        <v>121</v>
      </c>
    </row>
    <row r="26" spans="1:2" ht="15.75" customHeight="1" x14ac:dyDescent="0.25">
      <c r="A26" s="179"/>
      <c r="B26" s="39" t="s">
        <v>122</v>
      </c>
    </row>
    <row r="27" spans="1:2" ht="47.25" x14ac:dyDescent="0.25">
      <c r="A27" s="40" t="s">
        <v>5</v>
      </c>
      <c r="B27" s="41" t="s">
        <v>113</v>
      </c>
    </row>
    <row r="28" spans="1:2" ht="15.75" customHeight="1" x14ac:dyDescent="0.25">
      <c r="A28" s="180" t="s">
        <v>3</v>
      </c>
      <c r="B28" s="42" t="s">
        <v>91</v>
      </c>
    </row>
    <row r="29" spans="1:2" ht="15.75" customHeight="1" x14ac:dyDescent="0.25">
      <c r="A29" s="180"/>
      <c r="B29" s="42" t="s">
        <v>94</v>
      </c>
    </row>
    <row r="30" spans="1:2" ht="15.75" customHeight="1" x14ac:dyDescent="0.25">
      <c r="A30" s="180"/>
      <c r="B30" s="42" t="s">
        <v>99</v>
      </c>
    </row>
    <row r="31" spans="1:2" ht="15.75" customHeight="1" x14ac:dyDescent="0.25">
      <c r="A31" s="180"/>
      <c r="B31" s="42" t="s">
        <v>114</v>
      </c>
    </row>
    <row r="32" spans="1:2" ht="15.75" customHeight="1" x14ac:dyDescent="0.25">
      <c r="A32" s="180"/>
      <c r="B32" s="42" t="s">
        <v>118</v>
      </c>
    </row>
    <row r="33" spans="1:2" ht="15.75" customHeight="1" x14ac:dyDescent="0.25">
      <c r="A33" s="181" t="s">
        <v>145</v>
      </c>
      <c r="B33" s="38" t="s">
        <v>155</v>
      </c>
    </row>
    <row r="34" spans="1:2" ht="15.75" x14ac:dyDescent="0.25">
      <c r="A34" s="181"/>
      <c r="B34" s="38" t="s">
        <v>154</v>
      </c>
    </row>
    <row r="35" spans="1:2" ht="16.5" customHeight="1" x14ac:dyDescent="0.25">
      <c r="A35" s="173" t="s">
        <v>6</v>
      </c>
      <c r="B35" s="43" t="s">
        <v>108</v>
      </c>
    </row>
    <row r="36" spans="1:2" ht="15.75" customHeight="1" x14ac:dyDescent="0.25">
      <c r="A36" s="173"/>
      <c r="B36" s="43" t="s">
        <v>109</v>
      </c>
    </row>
    <row r="37" spans="1:2" ht="15.75" customHeight="1" x14ac:dyDescent="0.25">
      <c r="A37" s="173"/>
      <c r="B37" s="43" t="s">
        <v>153</v>
      </c>
    </row>
    <row r="38" spans="1:2" ht="15.75" customHeight="1" x14ac:dyDescent="0.25">
      <c r="A38" s="23" t="s">
        <v>156</v>
      </c>
      <c r="B38" s="44" t="s">
        <v>104</v>
      </c>
    </row>
    <row r="39" spans="1:2" ht="15.75" customHeight="1" x14ac:dyDescent="0.25"/>
    <row r="41" spans="1:2" ht="15.75" x14ac:dyDescent="0.25">
      <c r="A41" s="175" t="s">
        <v>146</v>
      </c>
      <c r="B41" s="45" t="s">
        <v>158</v>
      </c>
    </row>
    <row r="42" spans="1:2" ht="15.75" x14ac:dyDescent="0.25">
      <c r="A42" s="175"/>
      <c r="B42" s="45" t="s">
        <v>160</v>
      </c>
    </row>
    <row r="43" spans="1:2" ht="15.75" x14ac:dyDescent="0.25">
      <c r="A43" s="175"/>
      <c r="B43" s="45" t="s">
        <v>159</v>
      </c>
    </row>
    <row r="49" spans="1:1" ht="15" customHeight="1" x14ac:dyDescent="0.25">
      <c r="A49" s="35" t="s">
        <v>223</v>
      </c>
    </row>
    <row r="50" spans="1:1" ht="15" customHeight="1" x14ac:dyDescent="0.25">
      <c r="A50" s="35" t="s">
        <v>224</v>
      </c>
    </row>
    <row r="51" spans="1:1" ht="15" customHeight="1" x14ac:dyDescent="0.25">
      <c r="A51" s="35" t="s">
        <v>225</v>
      </c>
    </row>
    <row r="52" spans="1:1" ht="15" customHeight="1" x14ac:dyDescent="0.25">
      <c r="A52" s="35" t="s">
        <v>226</v>
      </c>
    </row>
    <row r="53" spans="1:1" x14ac:dyDescent="0.25">
      <c r="A53" s="35" t="s">
        <v>227</v>
      </c>
    </row>
    <row r="54" spans="1:1" ht="15" customHeight="1" x14ac:dyDescent="0.25">
      <c r="A54" s="35" t="s">
        <v>228</v>
      </c>
    </row>
    <row r="55" spans="1:1" ht="15" customHeight="1" x14ac:dyDescent="0.25">
      <c r="A55" s="35" t="s">
        <v>229</v>
      </c>
    </row>
    <row r="56" spans="1:1" ht="15" customHeight="1" x14ac:dyDescent="0.25">
      <c r="A56" s="35" t="s">
        <v>230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в ДРА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fominyheg</cp:lastModifiedBy>
  <cp:lastPrinted>2023-01-31T09:05:26Z</cp:lastPrinted>
  <dcterms:created xsi:type="dcterms:W3CDTF">2015-05-06T12:48:51Z</dcterms:created>
  <dcterms:modified xsi:type="dcterms:W3CDTF">2023-06-22T13:35:04Z</dcterms:modified>
</cp:coreProperties>
</file>