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ul\Организация торгов\БАНКИ\05_КРЕДИТ-МОСКВА\ТОРГИ\ПРАВА ТРЕБОВАНИЯ\2023\Сборник № 5\Публикация\"/>
    </mc:Choice>
  </mc:AlternateContent>
  <bookViews>
    <workbookView xWindow="0" yWindow="0" windowWidth="28800" windowHeight="11835"/>
  </bookViews>
  <sheets>
    <sheet name="расшифровка сборного лота" sheetId="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1" i="2" l="1"/>
  <c r="C30" i="2"/>
  <c r="C29" i="2"/>
  <c r="C27" i="2"/>
  <c r="C26" i="2"/>
  <c r="C25" i="2"/>
  <c r="C24" i="2"/>
  <c r="C23" i="2"/>
  <c r="C22" i="2"/>
  <c r="C21" i="2"/>
  <c r="C20" i="2"/>
  <c r="C19" i="2"/>
  <c r="C18" i="2"/>
  <c r="C16" i="2"/>
  <c r="C15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<sst xmlns="http://schemas.openxmlformats.org/spreadsheetml/2006/main" count="63" uniqueCount="35">
  <si>
    <t>г. Москва</t>
  </si>
  <si>
    <t>Местонахождение актива</t>
  </si>
  <si>
    <t>Сумма долга , руб.</t>
  </si>
  <si>
    <t>№ п/п</t>
  </si>
  <si>
    <t>Права требования к 29 физическим лицам</t>
  </si>
  <si>
    <r>
      <t xml:space="preserve">
</t>
    </r>
    <r>
      <rPr>
        <b/>
        <sz val="12"/>
        <color indexed="8"/>
        <rFont val="Times New Roman"/>
        <family val="1"/>
        <charset val="204"/>
      </rPr>
      <t>Итого:</t>
    </r>
  </si>
  <si>
    <t xml:space="preserve">Байдимирова Инна Дмитриевна,определение АС Республики Башкортостан по делу А07-29300/2020 от 14.01.2022 о включении требований в РТК третьей очереди </t>
  </si>
  <si>
    <t>Безрукавнов Валентин Сергеевич,определение АС Саратовской области по делу А57-20309/2020 от 19.10.2022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</si>
  <si>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Бойса Матвей Петрович,определение АС Воронежской области по делу А14-6346/2021 от 28.12.2021 о включении требований в РТК третьей очереди</t>
  </si>
  <si>
    <t>Борисик Евгения Анатольевна,определение АС Пермского края по делу А50-19557/22 от 15.11.2022 о включении требований в РТК третьей очереди</t>
  </si>
  <si>
    <t>Воробьева Ирина Геннадьевна,определение АС Алтайского края по делу А03-12528/2021 от 16.12.2022 о включении требований в размере в РТК третьей очереди</t>
  </si>
  <si>
    <t>Гиблова (Лобзова, Варламова, 
Тихомирова) Валентина Александровна,определение АС Вологодской области по делу А13-4781/2022 от 18.10.2022 о включении требований в РТК третьей очереди</t>
  </si>
  <si>
    <t>Гондаденко Татьяна Святославовна,определение АС Новосибирской области по делу А45-9482/2022 от 08.11.2022 о включении требований в РТК третьей очереди</t>
  </si>
  <si>
    <t>Грибовский Сергей Александрович,определение АС Псковской области по делу А52-99-6/2022 от 25.11.2022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</si>
  <si>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Гутова Раиса Сидоровна,определение АС г. Санкт-Петербурга и Ленинградской области по делу А56-60636/2021/тр.5 от 31.05.2022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</si>
  <si>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Долматов Евгений Алексеевич,определение АС Воронежской области по делу А14-22700/2019 от 17.12.2020 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</si>
  <si>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Жила Вадим Вячеславович,определение АС Ярославской области по делу А82-21517/2021 от 14.10.2022 о включении требований в РТК третьей очереди</t>
  </si>
  <si>
    <t>Зубец Виктор Викторович,определение АС г. Санкт-Петербурга и Ленинградской области по делу А56-112152/2021/тр.4 от 06.07.2022 о включении требований в РТК третьей очереди</t>
  </si>
  <si>
    <t>Иванова Светлана Анатольевна,определение АС Челябинской области по делу А76-8303/2022 от 23.12.2022 о включении требований в РТК третьей очереди</t>
  </si>
  <si>
    <t>Ионкин Александр Владимирович,определение АС Московской области по делу А41-47602/22 от 26.12.2022 о включении требований в РТК третьей очереди</t>
  </si>
  <si>
    <t>Исак Октавиан Борисович,определение АС Ярославского области по делу А82-1775/2022 Б от 08.08.2022 о включении требований в РТК третьей очереди</t>
  </si>
  <si>
    <t>Камышев Кайрат Жандаувич,определение АС Саратовской области по делу А57-13515/2022 от 09.11.2022 о включении требований в РТК третьей очереди</t>
  </si>
  <si>
    <t>Кизилов Дмитрий Викторович,определение АС г. Москвы по делу А40-3594/22-24-9 Ф от 05.08.2022 о включении требований в РТК третьей очереди</t>
  </si>
  <si>
    <t>Ковригина Ирина Михайловна,определение АС Ярославской области по делу А82-14715/2022 от 12.01.2023 о включении требований в РТК третьей очереди</t>
  </si>
  <si>
    <t>Куровская Светлана Юрьевна,определение АС города Санкт-Петербурга и Ленинградской области по делу  А56-106185/2021/тр.5 от 12.01.2023 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</si>
  <si>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Матвеенков Евгений Андреевич,определение АС  Московской области по делу А41-13848/20 от  07.10.2020 о включении требований в РТК третьей очереди</t>
  </si>
  <si>
    <t>Никишова Алла Юрьевна,определение АС Липецкой области по делу  А36-10945/2021 от 22.06.2022 о включении требований в РТК третьей очереди</t>
  </si>
  <si>
    <t>Новичков Владимир Павлович,определение АС Московской области по делу А41-40104/22 от 26.12.2022 о включении требований в РТК третьей очереди</t>
  </si>
  <si>
    <t>Петрушин Александр Владимирович,определение АС Волгоградской области по делу А12-25505/2019 от 16.11.2022 о признании обоснованными требований и подлежащим удовлетворению за счет имущества должника, оставшегося после удовлетворения требований кредиторов, включенных в РТК</t>
  </si>
  <si>
    <t>Спиридонова Ирина Олеговна,определение АС Чувашской Республики - Чувашии по делу А79-7310/202 от 10.01.2023 о включении требований в РТК третьей очереди</t>
  </si>
  <si>
    <t>Талицких Елена Константиновна,определение АС Тверской области по делу А66-14040/2021 от 19.04.2022 о включении требований в РТК третьей очереди</t>
  </si>
  <si>
    <t>Титова (Дмитрюк, Батракова) Светлана
 Дмитриевна,определение АС Курской области по делу А35-11496/2021 от 02.06.2022 о включении требований в РТК третьей очереди</t>
  </si>
  <si>
    <t>Туник Лилия Эдуардовна,определение АС Самарской области по делу А55-27671/2021 от 07.02.2022 о включении требований в РТК третьей очереди</t>
  </si>
  <si>
    <t>Шеремет (Трухтанова) Елена Анатальевна,определение АС Самарской области по делу А55-13118/2022 от 26.09.2022 о включении требований в РТК третьей очереди</t>
  </si>
  <si>
    <t>Ярошенко Алиса Олеговна,определение АС Смоленской области по делу А62-6242-1/2022 от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</si>
</sst>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9" fillId="0" borderId="0" xfId="1" applyFont="1" applyAlignment="1">
      <alignment horizontal="center" vertical="center"/>
    </xf>
    <xf numFmtId="14" fontId="8" fillId="0" borderId="0" xfId="1" applyNumberFormat="1" applyFont="1" applyAlignment="1">
      <alignment horizontal="left" vertical="top" wrapText="1"/>
    </xf>
    <xf numFmtId="0" fontId="8" fillId="0" borderId="0" xfId="1" applyFont="1"/>
    <xf numFmtId="0" fontId="2" fillId="0" borderId="0" xfId="1" applyAlignment="1">
      <alignment horizontal="left" vertical="top" wrapText="1"/>
    </xf>
    <xf numFmtId="0" fontId="2" fillId="0" borderId="0" xfId="1"/>
    <xf numFmtId="0" fontId="10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/>
    <xf numFmtId="4" fontId="6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left" vertical="top" wrapText="1"/>
    </xf>
    <xf numFmtId="4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Fill="1" applyAlignment="1">
      <alignment horizontal="center"/>
    </xf>
    <xf numFmtId="0" fontId="2" fillId="0" borderId="0" xfId="1" applyFill="1" applyAlignment="1">
      <alignment horizontal="center"/>
    </xf>
    <xf numFmtId="17" fontId="3" fillId="2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7" fontId="7" fillId="0" borderId="1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top" wrapText="1"/>
    </xf>
    <xf numFmtId="4" fontId="11" fillId="0" borderId="1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Финансовый 2" xfId="5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21" sqref="B21"/>
    </sheetView>
  </sheetViews>
  <sheetFormatPr defaultRowHeight="12" x14ac:dyDescent="0.2"/>
  <cols>
    <col min="1" max="1" width="9.140625" style="1"/>
    <col min="2" max="2" width="86.7109375" style="2" customWidth="1"/>
    <col min="3" max="3" width="28.42578125" style="16" customWidth="1"/>
    <col min="4" max="4" width="26.140625" style="9" customWidth="1"/>
    <col min="5" max="5" width="24.28515625" style="3" customWidth="1"/>
    <col min="6" max="6" width="20.42578125" style="3" customWidth="1"/>
    <col min="7" max="16384" width="9.140625" style="3"/>
  </cols>
  <sheetData>
    <row r="1" spans="1:4" s="5" customFormat="1" ht="17.25" thickBot="1" x14ac:dyDescent="0.3">
      <c r="A1" s="6"/>
      <c r="B1" s="4"/>
      <c r="C1" s="17"/>
      <c r="D1" s="8"/>
    </row>
    <row r="2" spans="1:4" ht="68.25" customHeight="1" x14ac:dyDescent="0.2">
      <c r="A2" s="18" t="s">
        <v>3</v>
      </c>
      <c r="B2" s="18" t="s">
        <v>4</v>
      </c>
      <c r="C2" s="18" t="s">
        <v>2</v>
      </c>
      <c r="D2" s="18" t="s">
        <v>1</v>
      </c>
    </row>
    <row r="3" spans="1:4" s="10" customFormat="1" ht="72" customHeight="1" x14ac:dyDescent="0.2">
      <c r="A3" s="19">
        <v>1</v>
      </c>
      <c r="B3" s="20" t="s">
        <v>6</v>
      </c>
      <c r="C3" s="21">
        <f>39535.94+91295.12+6600</f>
        <v>137431.06</v>
      </c>
      <c r="D3" s="21" t="s">
        <v>0</v>
      </c>
    </row>
    <row r="4" spans="1:4" s="10" customFormat="1" ht="75" customHeight="1" x14ac:dyDescent="0.2">
      <c r="A4" s="19">
        <v>2</v>
      </c>
      <c r="B4" s="20" t="s">
        <v>7</v>
      </c>
      <c r="C4" s="21">
        <f>395645.29</f>
        <v>395645.29</v>
      </c>
      <c r="D4" s="21" t="s">
        <v>0</v>
      </c>
    </row>
    <row r="5" spans="1:4" s="10" customFormat="1" ht="72" customHeight="1" x14ac:dyDescent="0.2">
      <c r="A5" s="19">
        <v>3</v>
      </c>
      <c r="B5" s="20" t="s">
        <v>8</v>
      </c>
      <c r="C5" s="21">
        <f>10528.13+107086.06+11180</f>
        <v>128794.19</v>
      </c>
      <c r="D5" s="21" t="s">
        <v>0</v>
      </c>
    </row>
    <row r="6" spans="1:4" s="10" customFormat="1" ht="72" customHeight="1" x14ac:dyDescent="0.2">
      <c r="A6" s="19">
        <v>4</v>
      </c>
      <c r="B6" s="20" t="s">
        <v>9</v>
      </c>
      <c r="C6" s="21">
        <f>89616.02</f>
        <v>89616.02</v>
      </c>
      <c r="D6" s="21" t="s">
        <v>0</v>
      </c>
    </row>
    <row r="7" spans="1:4" s="10" customFormat="1" ht="72" customHeight="1" x14ac:dyDescent="0.2">
      <c r="A7" s="19">
        <v>5</v>
      </c>
      <c r="B7" s="20" t="s">
        <v>10</v>
      </c>
      <c r="C7" s="21">
        <f>1233827.83+974013.51</f>
        <v>2207841.34</v>
      </c>
      <c r="D7" s="21" t="s">
        <v>0</v>
      </c>
    </row>
    <row r="8" spans="1:4" s="10" customFormat="1" ht="72" customHeight="1" x14ac:dyDescent="0.2">
      <c r="A8" s="19">
        <v>6</v>
      </c>
      <c r="B8" s="20" t="s">
        <v>11</v>
      </c>
      <c r="C8" s="21">
        <f>119611.59</f>
        <v>119611.59</v>
      </c>
      <c r="D8" s="21" t="s">
        <v>0</v>
      </c>
    </row>
    <row r="9" spans="1:4" s="10" customFormat="1" ht="72" customHeight="1" x14ac:dyDescent="0.2">
      <c r="A9" s="19">
        <v>7</v>
      </c>
      <c r="B9" s="20" t="s">
        <v>12</v>
      </c>
      <c r="C9" s="21">
        <f>114998.55</f>
        <v>114998.55</v>
      </c>
      <c r="D9" s="21" t="s">
        <v>0</v>
      </c>
    </row>
    <row r="10" spans="1:4" s="10" customFormat="1" ht="72" customHeight="1" x14ac:dyDescent="0.2">
      <c r="A10" s="19">
        <v>8</v>
      </c>
      <c r="B10" s="20" t="s">
        <v>13</v>
      </c>
      <c r="C10" s="21">
        <f>187967.12</f>
        <v>187967.12</v>
      </c>
      <c r="D10" s="21" t="s">
        <v>0</v>
      </c>
    </row>
    <row r="11" spans="1:4" s="10" customFormat="1" ht="72" customHeight="1" x14ac:dyDescent="0.2">
      <c r="A11" s="19">
        <v>9</v>
      </c>
      <c r="B11" s="20" t="s">
        <v>14</v>
      </c>
      <c r="C11" s="21">
        <f>195743.18</f>
        <v>195743.18</v>
      </c>
      <c r="D11" s="21" t="s">
        <v>0</v>
      </c>
    </row>
    <row r="12" spans="1:4" s="10" customFormat="1" ht="72" customHeight="1" x14ac:dyDescent="0.2">
      <c r="A12" s="19">
        <v>10</v>
      </c>
      <c r="B12" s="20" t="s">
        <v>15</v>
      </c>
      <c r="C12" s="21">
        <f>44267.25</f>
        <v>44267.25</v>
      </c>
      <c r="D12" s="21" t="s">
        <v>0</v>
      </c>
    </row>
    <row r="13" spans="1:4" s="10" customFormat="1" ht="72" customHeight="1" x14ac:dyDescent="0.2">
      <c r="A13" s="19">
        <v>11</v>
      </c>
      <c r="B13" s="20" t="s">
        <v>16</v>
      </c>
      <c r="C13" s="21">
        <f>387925.38</f>
        <v>387925.38</v>
      </c>
      <c r="D13" s="21" t="s">
        <v>0</v>
      </c>
    </row>
    <row r="14" spans="1:4" s="10" customFormat="1" ht="72" customHeight="1" x14ac:dyDescent="0.2">
      <c r="A14" s="19">
        <v>12</v>
      </c>
      <c r="B14" s="20" t="s">
        <v>17</v>
      </c>
      <c r="C14" s="21">
        <v>94428.39</v>
      </c>
      <c r="D14" s="21" t="s">
        <v>0</v>
      </c>
    </row>
    <row r="15" spans="1:4" s="10" customFormat="1" ht="72" customHeight="1" x14ac:dyDescent="0.2">
      <c r="A15" s="19">
        <v>13</v>
      </c>
      <c r="B15" s="20" t="s">
        <v>18</v>
      </c>
      <c r="C15" s="21">
        <f>191666.84+3600</f>
        <v>195266.84</v>
      </c>
      <c r="D15" s="21" t="s">
        <v>0</v>
      </c>
    </row>
    <row r="16" spans="1:4" s="10" customFormat="1" ht="72" customHeight="1" x14ac:dyDescent="0.2">
      <c r="A16" s="19">
        <v>14</v>
      </c>
      <c r="B16" s="20" t="s">
        <v>19</v>
      </c>
      <c r="C16" s="21">
        <f>195258.4</f>
        <v>195258.4</v>
      </c>
      <c r="D16" s="21" t="s">
        <v>0</v>
      </c>
    </row>
    <row r="17" spans="1:4" s="10" customFormat="1" ht="72" customHeight="1" x14ac:dyDescent="0.2">
      <c r="A17" s="19">
        <v>15</v>
      </c>
      <c r="B17" s="20" t="s">
        <v>20</v>
      </c>
      <c r="C17" s="21">
        <v>128580.87</v>
      </c>
      <c r="D17" s="21" t="s">
        <v>0</v>
      </c>
    </row>
    <row r="18" spans="1:4" s="10" customFormat="1" ht="72" customHeight="1" x14ac:dyDescent="0.2">
      <c r="A18" s="19">
        <v>16</v>
      </c>
      <c r="B18" s="20" t="s">
        <v>21</v>
      </c>
      <c r="C18" s="21">
        <f>279609.74</f>
        <v>279609.74</v>
      </c>
      <c r="D18" s="21" t="s">
        <v>0</v>
      </c>
    </row>
    <row r="19" spans="1:4" s="10" customFormat="1" ht="72" customHeight="1" x14ac:dyDescent="0.2">
      <c r="A19" s="19">
        <v>17</v>
      </c>
      <c r="B19" s="20" t="s">
        <v>22</v>
      </c>
      <c r="C19" s="21">
        <f>31736.94+71936.02+4800</f>
        <v>108472.96000000001</v>
      </c>
      <c r="D19" s="21" t="s">
        <v>0</v>
      </c>
    </row>
    <row r="20" spans="1:4" s="10" customFormat="1" ht="72" customHeight="1" x14ac:dyDescent="0.2">
      <c r="A20" s="19">
        <v>18</v>
      </c>
      <c r="B20" s="20" t="s">
        <v>23</v>
      </c>
      <c r="C20" s="21">
        <f>117638.24</f>
        <v>117638.24</v>
      </c>
      <c r="D20" s="21" t="s">
        <v>0</v>
      </c>
    </row>
    <row r="21" spans="1:4" s="10" customFormat="1" ht="75.75" customHeight="1" x14ac:dyDescent="0.2">
      <c r="A21" s="19">
        <v>19</v>
      </c>
      <c r="B21" s="20" t="s">
        <v>24</v>
      </c>
      <c r="C21" s="21">
        <f>76313.46</f>
        <v>76313.460000000006</v>
      </c>
      <c r="D21" s="21" t="s">
        <v>0</v>
      </c>
    </row>
    <row r="22" spans="1:4" s="10" customFormat="1" ht="72" customHeight="1" x14ac:dyDescent="0.2">
      <c r="A22" s="19">
        <v>20</v>
      </c>
      <c r="B22" s="20" t="s">
        <v>25</v>
      </c>
      <c r="C22" s="21">
        <f>289501.77</f>
        <v>289501.77</v>
      </c>
      <c r="D22" s="21" t="s">
        <v>0</v>
      </c>
    </row>
    <row r="23" spans="1:4" s="10" customFormat="1" ht="72" customHeight="1" x14ac:dyDescent="0.2">
      <c r="A23" s="19">
        <v>21</v>
      </c>
      <c r="B23" s="20" t="s">
        <v>26</v>
      </c>
      <c r="C23" s="21">
        <f>340411.43</f>
        <v>340411.43</v>
      </c>
      <c r="D23" s="21" t="s">
        <v>0</v>
      </c>
    </row>
    <row r="24" spans="1:4" s="10" customFormat="1" ht="72" customHeight="1" x14ac:dyDescent="0.2">
      <c r="A24" s="19">
        <v>22</v>
      </c>
      <c r="B24" s="20" t="s">
        <v>27</v>
      </c>
      <c r="C24" s="21">
        <f>59191.38+139027.54+3600</f>
        <v>201818.92</v>
      </c>
      <c r="D24" s="21" t="s">
        <v>0</v>
      </c>
    </row>
    <row r="25" spans="1:4" s="10" customFormat="1" ht="72" customHeight="1" x14ac:dyDescent="0.2">
      <c r="A25" s="19">
        <v>23</v>
      </c>
      <c r="B25" s="20" t="s">
        <v>28</v>
      </c>
      <c r="C25" s="21">
        <f>258962.55</f>
        <v>258962.55</v>
      </c>
      <c r="D25" s="21" t="s">
        <v>0</v>
      </c>
    </row>
    <row r="26" spans="1:4" s="10" customFormat="1" ht="72" customHeight="1" x14ac:dyDescent="0.2">
      <c r="A26" s="19">
        <v>24</v>
      </c>
      <c r="B26" s="20" t="s">
        <v>29</v>
      </c>
      <c r="C26" s="21">
        <f>62982.54</f>
        <v>62982.54</v>
      </c>
      <c r="D26" s="21" t="s">
        <v>0</v>
      </c>
    </row>
    <row r="27" spans="1:4" s="10" customFormat="1" ht="72" customHeight="1" x14ac:dyDescent="0.2">
      <c r="A27" s="19">
        <v>25</v>
      </c>
      <c r="B27" s="20" t="s">
        <v>30</v>
      </c>
      <c r="C27" s="21">
        <f>136768.27</f>
        <v>136768.26999999999</v>
      </c>
      <c r="D27" s="21" t="s">
        <v>0</v>
      </c>
    </row>
    <row r="28" spans="1:4" s="10" customFormat="1" ht="72" customHeight="1" x14ac:dyDescent="0.2">
      <c r="A28" s="19">
        <v>26</v>
      </c>
      <c r="B28" s="20" t="s">
        <v>31</v>
      </c>
      <c r="C28" s="21">
        <v>341621.08</v>
      </c>
      <c r="D28" s="21" t="s">
        <v>0</v>
      </c>
    </row>
    <row r="29" spans="1:4" s="10" customFormat="1" ht="72" customHeight="1" x14ac:dyDescent="0.2">
      <c r="A29" s="19">
        <v>27</v>
      </c>
      <c r="B29" s="20" t="s">
        <v>32</v>
      </c>
      <c r="C29" s="21">
        <f>149647.04</f>
        <v>149647.04000000001</v>
      </c>
      <c r="D29" s="21" t="s">
        <v>0</v>
      </c>
    </row>
    <row r="30" spans="1:4" s="10" customFormat="1" ht="72" customHeight="1" x14ac:dyDescent="0.2">
      <c r="A30" s="19">
        <v>28</v>
      </c>
      <c r="B30" s="20" t="s">
        <v>33</v>
      </c>
      <c r="C30" s="21">
        <f>154110.89</f>
        <v>154110.89000000001</v>
      </c>
      <c r="D30" s="21" t="s">
        <v>0</v>
      </c>
    </row>
    <row r="31" spans="1:4" s="10" customFormat="1" ht="72" customHeight="1" x14ac:dyDescent="0.2">
      <c r="A31" s="19">
        <v>29</v>
      </c>
      <c r="B31" s="20" t="s">
        <v>34</v>
      </c>
      <c r="C31" s="22">
        <f>107440.39</f>
        <v>107440.39</v>
      </c>
      <c r="D31" s="21" t="s">
        <v>0</v>
      </c>
    </row>
    <row r="32" spans="1:4" s="15" customFormat="1" ht="36.75" customHeight="1" x14ac:dyDescent="0.2">
      <c r="A32" s="7"/>
      <c r="B32" s="23" t="s">
        <v>5</v>
      </c>
      <c r="C32" s="24">
        <f>SUM(C3:C31)</f>
        <v>7248674.7499999991</v>
      </c>
      <c r="D32" s="11"/>
    </row>
    <row r="33" spans="1:4" s="15" customFormat="1" ht="12.75" x14ac:dyDescent="0.2">
      <c r="A33" s="12"/>
      <c r="B33" s="13"/>
      <c r="C33" s="14"/>
      <c r="D3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Лариса Анатольевна</dc:creator>
  <cp:lastModifiedBy>Кононова Елена Владимировна</cp:lastModifiedBy>
  <dcterms:created xsi:type="dcterms:W3CDTF">2022-10-27T11:48:26Z</dcterms:created>
  <dcterms:modified xsi:type="dcterms:W3CDTF">2023-04-20T05:43:23Z</dcterms:modified>
</cp:coreProperties>
</file>