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0.12.26_А+ППП_РАД\Документы от ПКУ\"/>
    </mc:Choice>
  </mc:AlternateContent>
  <bookViews>
    <workbookView xWindow="-15" yWindow="0" windowWidth="14280" windowHeight="8340" tabRatio="764"/>
  </bookViews>
  <sheets>
    <sheet name="40" sheetId="58" r:id="rId1"/>
    <sheet name="41" sheetId="6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0" l="1"/>
  <c r="E10" i="60" l="1"/>
  <c r="E18" i="58"/>
  <c r="E16" i="58" l="1"/>
  <c r="D16" i="58" l="1"/>
  <c r="C16" i="58"/>
  <c r="A6" i="58"/>
  <c r="A7" i="58" s="1"/>
  <c r="A8" i="58" s="1"/>
  <c r="A9" i="58" s="1"/>
  <c r="A10" i="58" s="1"/>
  <c r="A11" i="58" s="1"/>
  <c r="A12" i="58" s="1"/>
  <c r="A13" i="58" s="1"/>
  <c r="A14" i="58" s="1"/>
  <c r="A15" i="58" s="1"/>
  <c r="C10" i="60" l="1"/>
  <c r="A6" i="60" l="1"/>
  <c r="A7" i="60" s="1"/>
  <c r="A8" i="60" s="1"/>
  <c r="A9" i="60" s="1"/>
  <c r="D10" i="60" l="1"/>
</calcChain>
</file>

<file path=xl/sharedStrings.xml><?xml version="1.0" encoding="utf-8"?>
<sst xmlns="http://schemas.openxmlformats.org/spreadsheetml/2006/main" count="93" uniqueCount="82">
  <si>
    <t>Расшифровка сборных лотов</t>
  </si>
  <si>
    <t>Наименование имущества (позиции)</t>
  </si>
  <si>
    <t>Балансовая по состоянию на 01.05.2020</t>
  </si>
  <si>
    <t>последняя дата погашения</t>
  </si>
  <si>
    <t>22.03.2013</t>
  </si>
  <si>
    <t>31.03.2023</t>
  </si>
  <si>
    <t>05.06.2014</t>
  </si>
  <si>
    <t>30.06.2029</t>
  </si>
  <si>
    <t>29.03.2013</t>
  </si>
  <si>
    <t>27.08.2013</t>
  </si>
  <si>
    <t>31.08.2033</t>
  </si>
  <si>
    <t>06.03.2013</t>
  </si>
  <si>
    <t>08.11.2013</t>
  </si>
  <si>
    <t>10.11.2020</t>
  </si>
  <si>
    <t>20.06.2013</t>
  </si>
  <si>
    <t>30.06.2023</t>
  </si>
  <si>
    <t>16.11.2012</t>
  </si>
  <si>
    <t>Дата выдачи кредита</t>
  </si>
  <si>
    <t>Срок погашения кредита по договору</t>
  </si>
  <si>
    <t>Бескровная Гюзель Фаниловна, КД-005/13-И-051 от 22.03.2013, г.Уфа</t>
  </si>
  <si>
    <t>Ворожцова Светлана Евгеньевна (поручитель Савченко Григорий Николаевич), КД-0004/14-ФА-000 от 05.06.2014, г.Уфа</t>
  </si>
  <si>
    <t>Гимаева Гульнара Рифовна (поручитель Гимаев Ирек Фидавиевич), КД-006/13-И-051 от 29.03.2013, г.Уфа</t>
  </si>
  <si>
    <t>Еникеева Альбина Аликовна (созаемщик Арсланов Рустем Разитович), КД-011/13-И-000 от 27.08.2013, г.Уфа</t>
  </si>
  <si>
    <t>Олейников Михаил Леонидович (созаемщик Олейникова Людмила Николаевна), КД-004/13-И-001 от 06.03.2013, г.Уфа</t>
  </si>
  <si>
    <t>Павлов Анатолий Федорович, КД-013/13-ФК-001 от 08.11.2013, г.Уфа</t>
  </si>
  <si>
    <t>Хисматуллина Зайтуна Шамиловна, КД-009/13-И-000 от 20.06.2013, г.Уфа</t>
  </si>
  <si>
    <t>Янгуров Игорь Валерьевич (поручитель Янгурова Гульнара Маратовна), КД-063/12-ФК-000 от 16.11.2012, г.Уфа</t>
  </si>
  <si>
    <t>Залог</t>
  </si>
  <si>
    <t>Залоговая стоимость (руб.)</t>
  </si>
  <si>
    <t>Залог недвижимого имущества: квартира, назначение: жилое, адрес объекта: Республика Башкортостан,г. Нефтекамск, просп. Комсомольский, д. 56, кв. 23, кадастровый номер: 02:66:010603:1089. Закладная (залог подтвержден)</t>
  </si>
  <si>
    <t>Залог недвижимого имущества: квартира, назначение - жилое, общая площадь 61.8 кв. м., этаж 8, г. Уфа, Проспект Октября, 158-246, кадастровый номер 02:55:020210:742. Залог подтвержден</t>
  </si>
  <si>
    <t>Залог недвижимого имущества: Квартира, назначение - жилое, обющая площадь 50.9 кв. м., этаж 5, адрес объекта: РБ, г. Нефтекамск, с. Энергетик, ул. Высоковольтная, 9, кв. 14. Кадастровый номер 02:66:040102:1834. Закладная (залог подтвержден)</t>
  </si>
  <si>
    <t>Залог недвижимого имущества: 1) Здание, назначение: жилой дом, адрес объекта:Республика Башкортостан, Иглинский р-н, с. Акбердино, ул. Красноморская, д.2а, кадастровый номер: 02:26:161301:911. 2) право аренды земельного участка, 750 кв.м., кадастроый номер: 02:26:161301:849. Закладная.  Залог не подтвержден в соотвествии с выпиской с Управления Росреестра по РБ № 02/264/001/2016-4727 от 18.06.2016г.</t>
  </si>
  <si>
    <t>Залог недвижимого имущества. Квартира, назначение: жилое, общая площадь 64,8 кв.м, адрес объекта: Республика Башкортостан, г. Уфа, Советский р-н, ул. Запотоцкого, д. 48, кв. 12, кадастровый номер: 02:55:010559:90. Закладная (залог подтвержден)</t>
  </si>
  <si>
    <t xml:space="preserve">Залог недвижимого имущества. Помещение, назначение: нежилое, адрес объекта: Республика Башкортостан, г. Уфа, Советский р-н, ул. Цюрупы, д. 128, кадастровый номер: 02:55:010517:565. Залог подтвержден </t>
  </si>
  <si>
    <t>Залог недвижимого имущества. 1) Земельный участок, общая площадь 1468 кв.м, адрес объекта: Республика Башкортостан, Уфимский р-н, с. Зубово, ул. Озерная, д. 20, кадастровый объект: 02:47:060209:30; 2) Жилой дом, назначение: жилой дом, адрес объекта: Республика Башкортостан, Уфимский р-н, с. Зубово, ул. Озерная, д. 20, кадстровый номер: 02:47:060209:209. Закладная (залог подтвержден)</t>
  </si>
  <si>
    <t>Залог недвижимого имущества. 1/2 доли Нежилое помещение, офис, общая площадь 51,8 кв.м, адрес объекта: Республика Башкортостан, Октябрьский р-н, г. Уфа, ул. Рихарда Зорге, д. 70, доп. секция №5. Залог подтвержден</t>
  </si>
  <si>
    <t>судебная стоимость</t>
  </si>
  <si>
    <t>Залог недвижимого имущества: 1)Помещение, назначение: жилое, адрес объекта: Республика Башкортостан, г. Уфа, Демский р-н, пер. Баланово, уч. 1/б, кадастровый номер: 02:55:050491:2610; 2)Земельный участок, адрес объекта: Республика Башкортостан, г. Уфа, Демский р-н, пер. Баланово, у дома 1/б, кадастровый номер: 02:55:050491:2604. Закладная (залог подтвержден)</t>
  </si>
  <si>
    <t>Залог недвижимого имущества. Квартира, назначение - жилое, общая площадь 53.00 кв. м., этаж 2, адрес объекта: РБ, с. Чишмы, ул. Колхозная, 1-7. Закладная (залог подтвержден)</t>
  </si>
  <si>
    <t>02.08.2013</t>
  </si>
  <si>
    <t>31.08.2028</t>
  </si>
  <si>
    <t>31.05.2007</t>
  </si>
  <si>
    <t>31.05.2022</t>
  </si>
  <si>
    <t>26.06.2013</t>
  </si>
  <si>
    <t>31.07.2018</t>
  </si>
  <si>
    <t>Информация о погашениях (погашает/не погашает/периодические погашения)</t>
  </si>
  <si>
    <t>периодические погашения</t>
  </si>
  <si>
    <t>не погашает</t>
  </si>
  <si>
    <t>Акбашев Рамиль Рафаилевич (поручитель Акбашева Юлия Викторовна), КД-010/13-И-000 от 02.08.2013, г.Уфа</t>
  </si>
  <si>
    <t>Долинина Фагима Расиховна (солидарно Рудник Дилара Зияевна), КД-0047-00-И-2007 от 31.05.2007, решение Чишминского районного суда РБ от 24.07.2017 по делу 2-809/2017 (сумма по решению суда 64 385,36 руб.), г.Уфа</t>
  </si>
  <si>
    <t>Ульянов Максим Юрьевич (залогодатель Ульянова Инна Александровна), КД 0001/13-НН-051 от 26.06.2013, апелляционное определение Верховного суда РБ от 23.06.2015 по делу 33-9084/15 (сумма по решению суда 364 383,18 руб.), г.Уфа</t>
  </si>
  <si>
    <t>Залог транспортного средства. ЛЕГКОВОЙ АВТОМОБИЛЬ HYUNDAI  SOLARIS, ПТС 78 НО 624644 от 13.09.2012 г., VIN Z94CT51CBCR051345, 2012 г.в. Залоговая стоимость 339 500,00 руб.</t>
  </si>
  <si>
    <t>Залог транспортного средства. Peugeot 308, 2010 г.в., VIN Z8T4C5FWFAM001607, цвет кузова черный, тип ТС Легковой. Залоговая стоимость 354 000,00 руб. Залог подтвержден</t>
  </si>
  <si>
    <t>Залог транспортного средства. Тойота ленд крузер 150, черный, 2010 г.в. VIN JTEBU3FJ405011225, ПТС 78 УН 297594 от 29.12.2013. Залоговая стоимость 960 000,00 руб. Залог подтвержден</t>
  </si>
  <si>
    <t>Залог транспортного средства. Легковой автомобиль SUBARU FORESTER L, ПТС 02 ТТ 505156 от 29.01.2007 г., VIN JF1SG65683H703295, 2002 г.в. Залоговая стоимость 413 000,00 руб. Автомобиль перепродан 3-им лицам без согласия Банка.</t>
  </si>
  <si>
    <t>Залог транспртного средства. Залог транспортного средства, ГАЗ-33025 Грузовой, Х96330250С2493158, В272РР102, 2012 г.в., св-во 02ХХ 373139 от 25/08/12 ОГТО и РАС ГИБДД УМВД, Залоговая стоимость 385 000,00 руб. Залог подтвержден</t>
  </si>
  <si>
    <t>ожидается возбуждение ИП</t>
  </si>
  <si>
    <t>ведется ИП №37866/18/02068-ИП от 18.12.2018</t>
  </si>
  <si>
    <t>ведется ИП №103807/18/02023-ИП от 23.11.2018</t>
  </si>
  <si>
    <t>ведется ИП №22909/17/02068-ИП от 20.12.2017</t>
  </si>
  <si>
    <t>ведется ИП №86059/17/02007-ИП от 23.03.2015</t>
  </si>
  <si>
    <t>Набиев Асаф Агзамович (солидарно ООО «ТРУБОПРОВОДСТРОЙ», ИНН 0264022166), КД-0002/14-НА-051 от 05.03.2014, решение Нефтекамского городского суда РБ от 14.12.2017 по делу 2-2460/2017, определение АС РБ от 25.07.2019 по делу А07-8719/2016 о включении в РТК третьей очереди (ООО «ТРУБОПРОВОДСТРОЙ») (сумма по решению суда  654 630,50 руб. (включены в РТК третьей очереди на сумму 625 790,96 руб.)), г.Уфа</t>
  </si>
  <si>
    <t>Тупиков Василий Николаевич, КД 0002-01-А-2007 от 19.06.2007, решение Иглинского районного суда РБ от 08.02.2008 по делу 2-23/2008, решение Сургутского городского суда ХМАО-Югра от 28.01.2013 по делу 2-646/2013 (сумма по решениям судов 636 440,06 руб.), г.Уфа</t>
  </si>
  <si>
    <t>Шигапов Ильдар Фарисович, КД 010/13-ФК-000 от 20.02.2013, решение Салаватского районного суда РБ от 23.09.2014 по делу 2-595/2014 (сумма по решению суда 167 150,22 руб.), г.Уфа</t>
  </si>
  <si>
    <t>Залог недвижимого имущества: 1) Жилой дом, назначение - жилое, этажность 2, общая площадь 118.9 кв. м., адрес объекта РБ, Краснокамский р-н, с. Николо-Березовка, ул. Садова, д. 19, кадостровый номер 02:33:160101:57. 2) Здание,назначение:объект незавершонного строительства, общая площадь 110,0 кв.м.,адрес объекта РБ, Краснокамский р-н, с. Николо-Березовка, ул. Садова, д. 19, кадастровый номер 02:33:000000:6509. 3) Земельный участок, общей площадью 832 кв.м.,адрес объекта РБ, Краснокамский р-н, с. Николо-Березовка, ул. Садова, д. 19, кадастровый номер  02:33:160101:22. Залог подтвержден</t>
  </si>
  <si>
    <r>
      <t xml:space="preserve">ведется ИП №68742/18/02066-ИП от 18.12.2018                          </t>
    </r>
    <r>
      <rPr>
        <sz val="10"/>
        <color rgb="FFFF0000"/>
        <rFont val="Times New Roman"/>
        <family val="1"/>
        <charset val="204"/>
      </rPr>
      <t>Направлен запрос о ходе ИП. Получен ответ от 26.09.2019 г. Установлено, что должник работает в ООО "Лучезар". Направлено постановление об обращении на заработную плату долдника. Вынесено постановление об обращении взыскания на пенсию должника.</t>
    </r>
  </si>
  <si>
    <r>
      <t xml:space="preserve">ведется ИП №69150/19/02023-ИП от 26.06.2019                                               </t>
    </r>
    <r>
      <rPr>
        <sz val="10"/>
        <color rgb="FFFF0000"/>
        <rFont val="Times New Roman"/>
        <family val="1"/>
        <charset val="204"/>
      </rPr>
      <t>Подготовлено и направлено заявление № 490-ИЛ о ВИП от 20.05.19; 06.11.19- подготовлен и направлен запрос № 1245-МК о планируемой дате передачи имущества на торги и об исправлении ошибки в постановлении о оценке имущества должника спи; Сформировано и направлено через личный кабинет стороны исполнительного производства заявление №   5492458 от 11.03.2020 о предоставлении информациии о ходе исполнительного производства; Сформировано и направлено через личный кабинет стороны исполнительного производства заявление № 6497329 от 29.05.2020 розыске ИП; Получен ответ на заявление 23.06.2020 спи ип было окончено 08.11.2019 в связи с отзывом исполнительного документа  судом, выдавшим исполнительный документ; 11.08.2020- подано заявление о предоставлении документов об окончании ип;  Планируется подать заявление в  Краснокамский районный суд для выяснения причины отзыва исполнительного документ</t>
    </r>
  </si>
  <si>
    <t xml:space="preserve">В суд дело не передано, на просрочке нет 3-х ежемесячных платежей. Залог подвержден согласно выписке с Управления Росреестра по РБ           </t>
  </si>
  <si>
    <t>Права требования к 11 физическим лицам</t>
  </si>
  <si>
    <t>Поступления за период с 01.11.2020 по 30.04.2020</t>
  </si>
  <si>
    <t>Права требования к 5 физическим лицам</t>
  </si>
  <si>
    <t>Балансовая по состоянию на 01.08.2020</t>
  </si>
  <si>
    <t>Кабиров Шамиль Мансурович (залогодатель Кабиров Тимур Шамилевич), КД 037/12-ФК-000 от 21.08.2012, решение Советского районного суда г. Уфы РБ от 09.11.2017 по делу 2-6799/2017, г.Уфа</t>
  </si>
  <si>
    <t xml:space="preserve">Яхин Марат Валерьевич -поручитель Жаворонкова Наталия Владимировна (залогодатель Мухутдинова Ксения Геннадьевна), КД 007/13-ФК-001 от 19.04.2013, решение Советского районного суда г.Уфы РБ от 29.10.2015 по делу 2-2688/2015 (сумма по решению суда 280 320,88 руб.), г.Уфа </t>
  </si>
  <si>
    <t>ИТОГО по лоту №41</t>
  </si>
  <si>
    <t>Стоимость лота 41</t>
  </si>
  <si>
    <t>Лот № 41</t>
  </si>
  <si>
    <t>ИТОГО по лоту №40</t>
  </si>
  <si>
    <t>Лот № 40</t>
  </si>
  <si>
    <t>Стоимость лота 40</t>
  </si>
  <si>
    <t>Судебная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</si>
</sst>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#,##0.0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43" fontId="4" fillId="0" borderId="0" xfId="0" applyNumberFormat="1" applyFont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9" fillId="0" borderId="1" xfId="0" applyFont="1" applyBorder="1"/>
    <xf numFmtId="164" fontId="9" fillId="0" borderId="1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4" fontId="5" fillId="2" borderId="0" xfId="0" applyNumberFormat="1" applyFont="1" applyFill="1"/>
    <xf numFmtId="0" fontId="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top" wrapText="1" shrinkToFit="1"/>
    </xf>
    <xf numFmtId="164" fontId="8" fillId="2" borderId="1" xfId="2" applyFont="1" applyFill="1" applyBorder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wrapText="1"/>
    </xf>
    <xf numFmtId="164" fontId="8" fillId="2" borderId="1" xfId="2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165" fontId="8" fillId="2" borderId="1" xfId="0" quotePrefix="1" applyNumberFormat="1" applyFont="1" applyFill="1" applyBorder="1" applyAlignment="1">
      <alignment horizontal="center" wrapText="1"/>
    </xf>
    <xf numFmtId="14" fontId="8" fillId="2" borderId="1" xfId="0" quotePrefix="1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/>
    </xf>
    <xf numFmtId="165" fontId="8" fillId="2" borderId="1" xfId="0" quotePrefix="1" applyNumberFormat="1" applyFont="1" applyFill="1" applyBorder="1" applyAlignment="1">
      <alignment horizontal="center"/>
    </xf>
    <xf numFmtId="14" fontId="8" fillId="2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4" fontId="8" fillId="2" borderId="2" xfId="0" applyNumberFormat="1" applyFont="1" applyFill="1" applyBorder="1" applyAlignment="1">
      <alignment horizontal="center" wrapText="1"/>
    </xf>
    <xf numFmtId="4" fontId="14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vertical="top"/>
    </xf>
    <xf numFmtId="0" fontId="4" fillId="2" borderId="0" xfId="0" applyFont="1" applyFill="1"/>
    <xf numFmtId="0" fontId="1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3" fontId="5" fillId="0" borderId="0" xfId="0" applyNumberFormat="1" applyFont="1"/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F7" sqref="F7"/>
    </sheetView>
  </sheetViews>
  <sheetFormatPr defaultRowHeight="15" x14ac:dyDescent="0.25"/>
  <cols>
    <col min="1" max="1" width="10" style="1" customWidth="1"/>
    <col min="2" max="2" width="59.140625" style="1" customWidth="1"/>
    <col min="3" max="5" width="16.42578125" style="1" customWidth="1"/>
    <col min="6" max="6" width="11.28515625" style="1" bestFit="1" customWidth="1"/>
    <col min="7" max="7" width="13.7109375" style="1" bestFit="1" customWidth="1"/>
    <col min="8" max="8" width="11.5703125" style="1" customWidth="1"/>
    <col min="9" max="9" width="12.28515625" style="1" customWidth="1"/>
    <col min="10" max="10" width="50.28515625" style="1" customWidth="1"/>
    <col min="11" max="11" width="11.5703125" style="1" customWidth="1"/>
    <col min="12" max="12" width="23.7109375" style="1" customWidth="1"/>
    <col min="13" max="13" width="9.140625" style="1" customWidth="1"/>
    <col min="14" max="16384" width="9.140625" style="1"/>
  </cols>
  <sheetData>
    <row r="1" spans="1:13" ht="16.5" x14ac:dyDescent="0.25">
      <c r="A1" s="24" t="s">
        <v>0</v>
      </c>
      <c r="B1" s="24"/>
      <c r="C1" s="2"/>
      <c r="D1" s="2"/>
      <c r="E1" s="2"/>
      <c r="H1" s="2"/>
      <c r="I1" s="2"/>
    </row>
    <row r="2" spans="1:13" ht="16.5" x14ac:dyDescent="0.25">
      <c r="A2" s="3"/>
      <c r="B2" s="3"/>
      <c r="C2" s="3"/>
      <c r="D2" s="17"/>
      <c r="E2" s="19"/>
      <c r="F2" s="3"/>
      <c r="G2" s="3"/>
      <c r="H2" s="3"/>
      <c r="I2" s="3"/>
      <c r="L2" s="3"/>
      <c r="M2" s="3"/>
    </row>
    <row r="3" spans="1:13" ht="15.75" customHeight="1" x14ac:dyDescent="0.25">
      <c r="A3" s="31" t="s">
        <v>79</v>
      </c>
      <c r="B3" s="32" t="s">
        <v>69</v>
      </c>
      <c r="C3" s="4"/>
      <c r="D3" s="4"/>
      <c r="E3" s="4"/>
      <c r="F3" s="4"/>
      <c r="G3" s="4"/>
      <c r="H3" s="4"/>
      <c r="I3" s="4"/>
      <c r="L3" s="4"/>
      <c r="M3" s="4"/>
    </row>
    <row r="4" spans="1:13" ht="48" x14ac:dyDescent="0.25">
      <c r="A4" s="53"/>
      <c r="B4" s="54" t="s">
        <v>1</v>
      </c>
      <c r="C4" s="37" t="s">
        <v>2</v>
      </c>
      <c r="D4" s="38" t="s">
        <v>81</v>
      </c>
      <c r="E4" s="37" t="s">
        <v>72</v>
      </c>
      <c r="F4" s="37" t="s">
        <v>3</v>
      </c>
      <c r="G4" s="37" t="s">
        <v>70</v>
      </c>
      <c r="H4" s="37" t="s">
        <v>17</v>
      </c>
      <c r="I4" s="37" t="s">
        <v>18</v>
      </c>
      <c r="J4" s="37" t="s">
        <v>27</v>
      </c>
      <c r="K4" s="37" t="s">
        <v>28</v>
      </c>
      <c r="L4" s="5"/>
    </row>
    <row r="5" spans="1:13" ht="27" customHeight="1" x14ac:dyDescent="0.25">
      <c r="A5" s="36">
        <v>1</v>
      </c>
      <c r="B5" s="36" t="s">
        <v>19</v>
      </c>
      <c r="C5" s="39">
        <v>504319.9</v>
      </c>
      <c r="D5" s="39"/>
      <c r="E5" s="40">
        <v>475709.8</v>
      </c>
      <c r="F5" s="41">
        <v>44039</v>
      </c>
      <c r="G5" s="42">
        <v>103712</v>
      </c>
      <c r="H5" s="41" t="s">
        <v>4</v>
      </c>
      <c r="I5" s="41" t="s">
        <v>5</v>
      </c>
      <c r="J5" s="36" t="s">
        <v>29</v>
      </c>
      <c r="K5" s="39">
        <v>1200000</v>
      </c>
      <c r="L5" s="6"/>
    </row>
    <row r="6" spans="1:13" ht="25.5" customHeight="1" x14ac:dyDescent="0.25">
      <c r="A6" s="36">
        <f>A5+1</f>
        <v>2</v>
      </c>
      <c r="B6" s="36" t="s">
        <v>20</v>
      </c>
      <c r="C6" s="39">
        <v>1608288.71</v>
      </c>
      <c r="D6" s="39"/>
      <c r="E6" s="40">
        <v>1589206.78</v>
      </c>
      <c r="F6" s="41">
        <v>44044</v>
      </c>
      <c r="G6" s="42">
        <v>146800</v>
      </c>
      <c r="H6" s="41" t="s">
        <v>6</v>
      </c>
      <c r="I6" s="41" t="s">
        <v>7</v>
      </c>
      <c r="J6" s="36" t="s">
        <v>30</v>
      </c>
      <c r="K6" s="39">
        <v>3150000</v>
      </c>
    </row>
    <row r="7" spans="1:13" ht="24" customHeight="1" x14ac:dyDescent="0.25">
      <c r="A7" s="36">
        <f t="shared" ref="A7:A15" si="0">A6+1</f>
        <v>3</v>
      </c>
      <c r="B7" s="36" t="s">
        <v>21</v>
      </c>
      <c r="C7" s="39">
        <v>230935.67999999999</v>
      </c>
      <c r="D7" s="39"/>
      <c r="E7" s="40">
        <v>212499.8</v>
      </c>
      <c r="F7" s="41">
        <v>44027</v>
      </c>
      <c r="G7" s="42">
        <v>66500</v>
      </c>
      <c r="H7" s="41" t="s">
        <v>8</v>
      </c>
      <c r="I7" s="41">
        <v>44804</v>
      </c>
      <c r="J7" s="36" t="s">
        <v>31</v>
      </c>
      <c r="K7" s="39">
        <v>800000</v>
      </c>
    </row>
    <row r="8" spans="1:13" ht="27" customHeight="1" x14ac:dyDescent="0.25">
      <c r="A8" s="36">
        <f t="shared" si="0"/>
        <v>4</v>
      </c>
      <c r="B8" s="36" t="s">
        <v>22</v>
      </c>
      <c r="C8" s="39">
        <v>3391805.37</v>
      </c>
      <c r="D8" s="39"/>
      <c r="E8" s="40">
        <v>3370109.77</v>
      </c>
      <c r="F8" s="41">
        <v>44043</v>
      </c>
      <c r="G8" s="42">
        <v>245500</v>
      </c>
      <c r="H8" s="41" t="s">
        <v>9</v>
      </c>
      <c r="I8" s="41" t="s">
        <v>10</v>
      </c>
      <c r="J8" s="36" t="s">
        <v>32</v>
      </c>
      <c r="K8" s="39">
        <v>3920000</v>
      </c>
    </row>
    <row r="9" spans="1:13" ht="24" customHeight="1" x14ac:dyDescent="0.25">
      <c r="A9" s="36">
        <f t="shared" si="0"/>
        <v>5</v>
      </c>
      <c r="B9" s="36" t="s">
        <v>23</v>
      </c>
      <c r="C9" s="39">
        <v>606045.31999999995</v>
      </c>
      <c r="D9" s="39"/>
      <c r="E9" s="40">
        <v>570270.18000000005</v>
      </c>
      <c r="F9" s="41">
        <v>44022</v>
      </c>
      <c r="G9" s="42">
        <v>122400</v>
      </c>
      <c r="H9" s="41" t="s">
        <v>11</v>
      </c>
      <c r="I9" s="41" t="s">
        <v>5</v>
      </c>
      <c r="J9" s="36" t="s">
        <v>33</v>
      </c>
      <c r="K9" s="39">
        <v>3424000</v>
      </c>
    </row>
    <row r="10" spans="1:13" ht="12.75" customHeight="1" x14ac:dyDescent="0.25">
      <c r="A10" s="36">
        <f t="shared" si="0"/>
        <v>6</v>
      </c>
      <c r="B10" s="36" t="s">
        <v>24</v>
      </c>
      <c r="C10" s="39">
        <v>530026.57999999996</v>
      </c>
      <c r="D10" s="39"/>
      <c r="E10" s="40">
        <v>265075.52</v>
      </c>
      <c r="F10" s="41">
        <v>44022</v>
      </c>
      <c r="G10" s="42">
        <v>440824.58</v>
      </c>
      <c r="H10" s="41" t="s">
        <v>12</v>
      </c>
      <c r="I10" s="41" t="s">
        <v>13</v>
      </c>
      <c r="J10" s="36" t="s">
        <v>34</v>
      </c>
      <c r="K10" s="39">
        <v>6300000</v>
      </c>
    </row>
    <row r="11" spans="1:13" ht="16.5" customHeight="1" x14ac:dyDescent="0.25">
      <c r="A11" s="36">
        <f t="shared" si="0"/>
        <v>7</v>
      </c>
      <c r="B11" s="36" t="s">
        <v>25</v>
      </c>
      <c r="C11" s="39">
        <v>710792.36</v>
      </c>
      <c r="D11" s="39"/>
      <c r="E11" s="40">
        <v>673438.56</v>
      </c>
      <c r="F11" s="41">
        <v>44042</v>
      </c>
      <c r="G11" s="42">
        <v>134800</v>
      </c>
      <c r="H11" s="41" t="s">
        <v>14</v>
      </c>
      <c r="I11" s="41" t="s">
        <v>15</v>
      </c>
      <c r="J11" s="36" t="s">
        <v>35</v>
      </c>
      <c r="K11" s="39">
        <v>4400000</v>
      </c>
    </row>
    <row r="12" spans="1:13" ht="27" customHeight="1" x14ac:dyDescent="0.25">
      <c r="A12" s="36">
        <f t="shared" si="0"/>
        <v>8</v>
      </c>
      <c r="B12" s="36" t="s">
        <v>26</v>
      </c>
      <c r="C12" s="39">
        <v>358767.15</v>
      </c>
      <c r="D12" s="39"/>
      <c r="E12" s="40">
        <v>303098.53999999998</v>
      </c>
      <c r="F12" s="41">
        <v>44022</v>
      </c>
      <c r="G12" s="42">
        <v>95800</v>
      </c>
      <c r="H12" s="41" t="s">
        <v>16</v>
      </c>
      <c r="I12" s="41">
        <v>44691</v>
      </c>
      <c r="J12" s="36" t="s">
        <v>36</v>
      </c>
      <c r="K12" s="39">
        <v>2478000</v>
      </c>
      <c r="L12" s="57"/>
    </row>
    <row r="13" spans="1:13" ht="26.25" customHeight="1" x14ac:dyDescent="0.25">
      <c r="A13" s="36">
        <f t="shared" si="0"/>
        <v>9</v>
      </c>
      <c r="B13" s="36" t="s">
        <v>49</v>
      </c>
      <c r="C13" s="43">
        <v>890351.47</v>
      </c>
      <c r="D13" s="40">
        <v>437194.94</v>
      </c>
      <c r="E13" s="40">
        <v>437194.94</v>
      </c>
      <c r="F13" s="41">
        <v>44018</v>
      </c>
      <c r="G13" s="42">
        <v>49910</v>
      </c>
      <c r="H13" s="44" t="s">
        <v>40</v>
      </c>
      <c r="I13" s="45" t="s">
        <v>41</v>
      </c>
      <c r="J13" s="36" t="s">
        <v>38</v>
      </c>
      <c r="K13" s="46">
        <v>1480000</v>
      </c>
      <c r="L13" s="58" t="s">
        <v>68</v>
      </c>
    </row>
    <row r="14" spans="1:13" ht="51" customHeight="1" x14ac:dyDescent="0.25">
      <c r="A14" s="36">
        <f t="shared" si="0"/>
        <v>10</v>
      </c>
      <c r="B14" s="36" t="s">
        <v>50</v>
      </c>
      <c r="C14" s="43">
        <v>89081.81</v>
      </c>
      <c r="D14" s="40">
        <v>56952.78</v>
      </c>
      <c r="E14" s="40">
        <v>66777.240000000005</v>
      </c>
      <c r="F14" s="41">
        <v>44007</v>
      </c>
      <c r="G14" s="42">
        <v>55785.16</v>
      </c>
      <c r="H14" s="47" t="s">
        <v>42</v>
      </c>
      <c r="I14" s="48" t="s">
        <v>43</v>
      </c>
      <c r="J14" s="36" t="s">
        <v>39</v>
      </c>
      <c r="K14" s="46">
        <v>1000000</v>
      </c>
      <c r="L14" s="59" t="s">
        <v>66</v>
      </c>
      <c r="M14" s="8"/>
    </row>
    <row r="15" spans="1:13" ht="56.25" customHeight="1" x14ac:dyDescent="0.25">
      <c r="A15" s="50">
        <f t="shared" si="0"/>
        <v>11</v>
      </c>
      <c r="B15" s="50" t="s">
        <v>51</v>
      </c>
      <c r="C15" s="51">
        <v>666511.21</v>
      </c>
      <c r="D15" s="51">
        <v>364383.18</v>
      </c>
      <c r="E15" s="52">
        <v>666511.21</v>
      </c>
      <c r="F15" s="49" t="s">
        <v>48</v>
      </c>
      <c r="G15" s="42"/>
      <c r="H15" s="44" t="s">
        <v>44</v>
      </c>
      <c r="I15" s="45" t="s">
        <v>45</v>
      </c>
      <c r="J15" s="36" t="s">
        <v>65</v>
      </c>
      <c r="K15" s="46">
        <v>1500000</v>
      </c>
      <c r="L15" s="59" t="s">
        <v>67</v>
      </c>
      <c r="M15" s="8"/>
    </row>
    <row r="16" spans="1:13" x14ac:dyDescent="0.25">
      <c r="A16" s="55"/>
      <c r="B16" s="56" t="s">
        <v>78</v>
      </c>
      <c r="C16" s="33">
        <f>SUM(C5:C15)</f>
        <v>9586925.5600000024</v>
      </c>
      <c r="D16" s="33">
        <f>SUM(D5:D15)</f>
        <v>858530.89999999991</v>
      </c>
      <c r="E16" s="33">
        <f>SUM(E5:E15)</f>
        <v>8629892.3399999999</v>
      </c>
    </row>
    <row r="17" spans="2:5" x14ac:dyDescent="0.25">
      <c r="E17" s="22"/>
    </row>
    <row r="18" spans="2:5" x14ac:dyDescent="0.25">
      <c r="B18" s="18" t="s">
        <v>80</v>
      </c>
      <c r="E18" s="60">
        <f>E5+E6+E7+E8+E9+E10+E11+E12+E13+E14+E15</f>
        <v>8629892.3399999999</v>
      </c>
    </row>
    <row r="19" spans="2:5" x14ac:dyDescent="0.25">
      <c r="E19" s="22"/>
    </row>
    <row r="20" spans="2:5" x14ac:dyDescent="0.25">
      <c r="E20" s="22"/>
    </row>
    <row r="21" spans="2:5" x14ac:dyDescent="0.25">
      <c r="E21" s="2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B1"/>
    </sheetView>
  </sheetViews>
  <sheetFormatPr defaultRowHeight="15" x14ac:dyDescent="0.25"/>
  <cols>
    <col min="1" max="1" width="10" style="1" customWidth="1"/>
    <col min="2" max="2" width="59.85546875" style="1" customWidth="1"/>
    <col min="3" max="3" width="13.42578125" style="1" customWidth="1"/>
    <col min="4" max="6" width="16.5703125" style="1" customWidth="1"/>
    <col min="7" max="7" width="44.42578125" style="1" customWidth="1"/>
    <col min="8" max="8" width="15.42578125" style="1" bestFit="1" customWidth="1"/>
    <col min="9" max="9" width="18.28515625" style="1" customWidth="1"/>
    <col min="10" max="10" width="9.140625" style="1" customWidth="1"/>
    <col min="11" max="16384" width="9.140625" style="1"/>
  </cols>
  <sheetData>
    <row r="1" spans="1:10" ht="16.5" x14ac:dyDescent="0.25">
      <c r="A1" s="24" t="s">
        <v>0</v>
      </c>
      <c r="B1" s="24"/>
      <c r="C1" s="23"/>
      <c r="D1" s="10"/>
      <c r="E1" s="20"/>
      <c r="F1" s="12"/>
      <c r="I1" s="2"/>
      <c r="J1" s="2"/>
    </row>
    <row r="2" spans="1:10" ht="16.5" x14ac:dyDescent="0.25">
      <c r="A2" s="3"/>
      <c r="B2" s="3"/>
      <c r="C2" s="11"/>
      <c r="D2" s="11"/>
      <c r="E2" s="11"/>
      <c r="F2" s="25"/>
      <c r="I2" s="3"/>
      <c r="J2" s="3"/>
    </row>
    <row r="3" spans="1:10" ht="15.75" customHeight="1" x14ac:dyDescent="0.25">
      <c r="A3" s="31" t="s">
        <v>77</v>
      </c>
      <c r="B3" s="32" t="s">
        <v>71</v>
      </c>
      <c r="C3" s="13"/>
      <c r="D3" s="13"/>
      <c r="E3" s="13"/>
      <c r="F3" s="25"/>
      <c r="I3" s="4"/>
      <c r="J3" s="4"/>
    </row>
    <row r="4" spans="1:10" ht="55.5" customHeight="1" x14ac:dyDescent="0.25">
      <c r="A4" s="26"/>
      <c r="B4" s="27" t="s">
        <v>1</v>
      </c>
      <c r="C4" s="7" t="s">
        <v>2</v>
      </c>
      <c r="D4" s="7" t="s">
        <v>37</v>
      </c>
      <c r="E4" s="7" t="s">
        <v>72</v>
      </c>
      <c r="F4" s="7" t="s">
        <v>46</v>
      </c>
      <c r="G4" s="7" t="s">
        <v>27</v>
      </c>
      <c r="H4" s="7" t="s">
        <v>28</v>
      </c>
      <c r="I4" s="28"/>
      <c r="J4" s="5"/>
    </row>
    <row r="5" spans="1:10" s="8" customFormat="1" ht="64.5" x14ac:dyDescent="0.25">
      <c r="A5" s="9">
        <v>1</v>
      </c>
      <c r="B5" s="36" t="s">
        <v>74</v>
      </c>
      <c r="C5" s="15">
        <v>475096.58999999997</v>
      </c>
      <c r="D5" s="15">
        <v>280320.88</v>
      </c>
      <c r="E5" s="15">
        <v>475096.58999999997</v>
      </c>
      <c r="F5" s="14" t="s">
        <v>48</v>
      </c>
      <c r="G5" s="9" t="s">
        <v>52</v>
      </c>
      <c r="H5" s="15">
        <v>339500</v>
      </c>
      <c r="I5" s="9" t="s">
        <v>57</v>
      </c>
    </row>
    <row r="6" spans="1:10" s="8" customFormat="1" ht="42" customHeight="1" x14ac:dyDescent="0.25">
      <c r="A6" s="9">
        <f t="shared" ref="A6:A9" si="0">A5+1</f>
        <v>2</v>
      </c>
      <c r="B6" s="36" t="s">
        <v>73</v>
      </c>
      <c r="C6" s="15">
        <v>1281818.92</v>
      </c>
      <c r="D6" s="15">
        <v>1317808.07</v>
      </c>
      <c r="E6" s="15">
        <v>1281818.92</v>
      </c>
      <c r="F6" s="14" t="s">
        <v>48</v>
      </c>
      <c r="G6" s="9" t="s">
        <v>53</v>
      </c>
      <c r="H6" s="15">
        <v>354000</v>
      </c>
      <c r="I6" s="9" t="s">
        <v>58</v>
      </c>
    </row>
    <row r="7" spans="1:10" s="8" customFormat="1" ht="90" x14ac:dyDescent="0.25">
      <c r="A7" s="9">
        <f t="shared" si="0"/>
        <v>3</v>
      </c>
      <c r="B7" s="36" t="s">
        <v>62</v>
      </c>
      <c r="C7" s="15">
        <v>703883.65</v>
      </c>
      <c r="D7" s="15">
        <v>654630.5</v>
      </c>
      <c r="E7" s="15">
        <v>695438.28</v>
      </c>
      <c r="F7" s="14" t="s">
        <v>47</v>
      </c>
      <c r="G7" s="9" t="s">
        <v>54</v>
      </c>
      <c r="H7" s="15">
        <v>960000</v>
      </c>
      <c r="I7" s="9" t="s">
        <v>59</v>
      </c>
    </row>
    <row r="8" spans="1:10" s="8" customFormat="1" ht="51.75" customHeight="1" x14ac:dyDescent="0.25">
      <c r="A8" s="9">
        <f t="shared" si="0"/>
        <v>4</v>
      </c>
      <c r="B8" s="36" t="s">
        <v>63</v>
      </c>
      <c r="C8" s="15">
        <v>771559.09</v>
      </c>
      <c r="D8" s="15">
        <v>636440.06000000006</v>
      </c>
      <c r="E8" s="15">
        <v>771559.09</v>
      </c>
      <c r="F8" s="14" t="s">
        <v>48</v>
      </c>
      <c r="G8" s="9" t="s">
        <v>55</v>
      </c>
      <c r="H8" s="15">
        <v>413000</v>
      </c>
      <c r="I8" s="9" t="s">
        <v>60</v>
      </c>
    </row>
    <row r="9" spans="1:10" s="8" customFormat="1" ht="37.5" customHeight="1" x14ac:dyDescent="0.25">
      <c r="A9" s="9">
        <f t="shared" si="0"/>
        <v>5</v>
      </c>
      <c r="B9" s="36" t="s">
        <v>64</v>
      </c>
      <c r="C9" s="15">
        <v>357295.67</v>
      </c>
      <c r="D9" s="15">
        <v>167150.22</v>
      </c>
      <c r="E9" s="15">
        <v>357295.67</v>
      </c>
      <c r="F9" s="14" t="s">
        <v>48</v>
      </c>
      <c r="G9" s="9" t="s">
        <v>56</v>
      </c>
      <c r="H9" s="15">
        <v>385000</v>
      </c>
      <c r="I9" s="9" t="s">
        <v>61</v>
      </c>
    </row>
    <row r="10" spans="1:10" x14ac:dyDescent="0.25">
      <c r="A10" s="29"/>
      <c r="B10" s="29" t="s">
        <v>75</v>
      </c>
      <c r="C10" s="30">
        <f>SUM(C5:C9)</f>
        <v>3589653.9199999995</v>
      </c>
      <c r="D10" s="33">
        <f>SUM(D5:D9)</f>
        <v>3056349.7300000004</v>
      </c>
      <c r="E10" s="34">
        <f>SUM(E5:E9)</f>
        <v>3581208.55</v>
      </c>
    </row>
    <row r="11" spans="1:10" x14ac:dyDescent="0.25">
      <c r="E11" s="21"/>
    </row>
    <row r="12" spans="1:10" x14ac:dyDescent="0.25">
      <c r="B12" s="16" t="s">
        <v>76</v>
      </c>
      <c r="D12" s="35"/>
      <c r="E12" s="35">
        <f>E5+D6+E7+E8+E9</f>
        <v>3617197.7</v>
      </c>
    </row>
    <row r="14" spans="1:10" x14ac:dyDescent="0.25">
      <c r="C14" s="22"/>
    </row>
  </sheetData>
  <mergeCells count="2">
    <mergeCell ref="A1:B1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40</vt:lpstr>
      <vt:lpstr>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Комолова Мария Викторовна</cp:lastModifiedBy>
  <cp:lastPrinted>2020-07-09T08:53:27Z</cp:lastPrinted>
  <dcterms:created xsi:type="dcterms:W3CDTF">2015-05-06T12:48:51Z</dcterms:created>
  <dcterms:modified xsi:type="dcterms:W3CDTF">2020-12-17T12:54:48Z</dcterms:modified>
</cp:coreProperties>
</file>